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aneschi\Downloads\"/>
    </mc:Choice>
  </mc:AlternateContent>
  <xr:revisionPtr revIDLastSave="0" documentId="13_ncr:1_{227D9356-CA36-4A1A-8F3B-45FA80B9B523}" xr6:coauthVersionLast="36" xr6:coauthVersionMax="47" xr10:uidLastSave="{00000000-0000-0000-0000-000000000000}"/>
  <bookViews>
    <workbookView xWindow="0" yWindow="0" windowWidth="21570" windowHeight="7830" firstSheet="3" activeTab="7" xr2:uid="{00000000-000D-0000-FFFF-FFFF00000000}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2" sheetId="8" r:id="rId7"/>
    <sheet name="2023" sheetId="7" r:id="rId8"/>
  </sheets>
  <calcPr calcId="191029"/>
</workbook>
</file>

<file path=xl/calcChain.xml><?xml version="1.0" encoding="utf-8"?>
<calcChain xmlns="http://schemas.openxmlformats.org/spreadsheetml/2006/main">
  <c r="D6" i="8" l="1"/>
  <c r="C6" i="8"/>
  <c r="E6" i="8" s="1"/>
  <c r="D7" i="7" l="1"/>
  <c r="C7" i="7"/>
  <c r="E7" i="7"/>
  <c r="D6" i="5" l="1"/>
  <c r="C6" i="5"/>
  <c r="F5" i="5"/>
  <c r="D6" i="4"/>
  <c r="C6" i="4"/>
  <c r="F6" i="4" s="1"/>
  <c r="D5" i="4"/>
  <c r="F5" i="4" s="1"/>
  <c r="D6" i="3"/>
  <c r="C6" i="3"/>
  <c r="D5" i="3"/>
  <c r="F5" i="3" s="1"/>
  <c r="D6" i="2"/>
  <c r="C6" i="2"/>
  <c r="D5" i="2"/>
  <c r="F5" i="2" s="1"/>
  <c r="F6" i="5" l="1"/>
  <c r="F6" i="3"/>
  <c r="F6" i="2"/>
  <c r="D5" i="1"/>
  <c r="D4" i="1"/>
  <c r="F4" i="1" s="1"/>
  <c r="C5" i="1"/>
  <c r="F5" i="1" l="1"/>
</calcChain>
</file>

<file path=xl/sharedStrings.xml><?xml version="1.0" encoding="utf-8"?>
<sst xmlns="http://schemas.openxmlformats.org/spreadsheetml/2006/main" count="73" uniqueCount="21">
  <si>
    <t>berno</t>
  </si>
  <si>
    <t>roby</t>
  </si>
  <si>
    <t xml:space="preserve">Area di inquadramento </t>
  </si>
  <si>
    <t>Personale in servizio a tempo indeterminato</t>
  </si>
  <si>
    <t>DIRIGENTI</t>
  </si>
  <si>
    <t>AREA C</t>
  </si>
  <si>
    <t>AREA B</t>
  </si>
  <si>
    <t>AREA A</t>
  </si>
  <si>
    <t>TOTALI</t>
  </si>
  <si>
    <r>
      <rPr>
        <b/>
        <sz val="36"/>
        <color rgb="FFFF0000"/>
        <rFont val="Calibri"/>
        <family val="2"/>
        <scheme val="minor"/>
      </rPr>
      <t>2014</t>
    </r>
    <r>
      <rPr>
        <b/>
        <sz val="20"/>
        <color rgb="FFFF0000"/>
        <rFont val="Calibri"/>
        <family val="2"/>
        <scheme val="minor"/>
      </rPr>
      <t xml:space="preserve"> - Distribuzione del personale e relativi costi</t>
    </r>
  </si>
  <si>
    <r>
      <rPr>
        <b/>
        <sz val="36"/>
        <color theme="6" tint="-0.249977111117893"/>
        <rFont val="Calibri"/>
        <family val="2"/>
        <scheme val="minor"/>
      </rPr>
      <t>2015</t>
    </r>
    <r>
      <rPr>
        <b/>
        <sz val="20"/>
        <color theme="6" tint="-0.249977111117893"/>
        <rFont val="Calibri"/>
        <family val="2"/>
        <scheme val="minor"/>
      </rPr>
      <t xml:space="preserve"> - Distribuzione del personale e relativi costi</t>
    </r>
  </si>
  <si>
    <r>
      <rPr>
        <b/>
        <sz val="36"/>
        <color theme="7" tint="-0.249977111117893"/>
        <rFont val="Calibri"/>
        <family val="2"/>
        <scheme val="minor"/>
      </rPr>
      <t>2016</t>
    </r>
    <r>
      <rPr>
        <b/>
        <sz val="20"/>
        <color theme="7" tint="-0.249977111117893"/>
        <rFont val="Calibri"/>
        <family val="2"/>
        <scheme val="minor"/>
      </rPr>
      <t xml:space="preserve"> - Distribuzione del personale e relativi costi</t>
    </r>
  </si>
  <si>
    <r>
      <rPr>
        <b/>
        <sz val="14"/>
        <color theme="1"/>
        <rFont val="Calibri"/>
        <family val="2"/>
        <scheme val="minor"/>
      </rPr>
      <t>Costo del personale</t>
    </r>
    <r>
      <rPr>
        <sz val="11"/>
        <color theme="1"/>
        <rFont val="Calibri"/>
        <family val="2"/>
        <scheme val="minor"/>
      </rPr>
      <t xml:space="preserve"> al netto dei contributi previdenziali a carico dell'Ente</t>
    </r>
  </si>
  <si>
    <r>
      <rPr>
        <b/>
        <sz val="36"/>
        <color theme="9" tint="-0.249977111117893"/>
        <rFont val="Calibri"/>
        <family val="2"/>
        <scheme val="minor"/>
      </rPr>
      <t>2017</t>
    </r>
    <r>
      <rPr>
        <b/>
        <sz val="20"/>
        <color theme="9" tint="-0.249977111117893"/>
        <rFont val="Calibri"/>
        <family val="2"/>
        <scheme val="minor"/>
      </rPr>
      <t xml:space="preserve"> - Distribuzione del personale e relativi costi</t>
    </r>
  </si>
  <si>
    <r>
      <rPr>
        <b/>
        <sz val="36"/>
        <color theme="6" tint="-0.249977111117893"/>
        <rFont val="Calibri"/>
        <family val="2"/>
        <scheme val="minor"/>
      </rPr>
      <t>2018</t>
    </r>
    <r>
      <rPr>
        <b/>
        <sz val="20"/>
        <color theme="6" tint="-0.249977111117893"/>
        <rFont val="Calibri"/>
        <family val="2"/>
        <scheme val="minor"/>
      </rPr>
      <t xml:space="preserve"> - Distribuzione del personale e relativi costi al 31,12,2018</t>
    </r>
  </si>
  <si>
    <t>Costo del personale al netto dei contributi previdenziali a carico dell'Ente</t>
  </si>
  <si>
    <t>2019 - Distribuzione del personale e relativi costi al 31,12,2019</t>
  </si>
  <si>
    <t>AREA B competenze arretrate ex dipendenti</t>
  </si>
  <si>
    <r>
      <rPr>
        <b/>
        <sz val="14"/>
        <color theme="1"/>
        <rFont val="Calibri"/>
        <family val="2"/>
        <scheme val="minor"/>
      </rPr>
      <t>Costo del personale</t>
    </r>
    <r>
      <rPr>
        <sz val="11"/>
        <color theme="1"/>
        <rFont val="Calibri"/>
        <family val="2"/>
        <scheme val="minor"/>
      </rPr>
      <t xml:space="preserve"> al </t>
    </r>
    <r>
      <rPr>
        <u/>
        <sz val="11"/>
        <color theme="1"/>
        <rFont val="Calibri"/>
        <family val="2"/>
        <scheme val="minor"/>
      </rPr>
      <t>netto</t>
    </r>
    <r>
      <rPr>
        <sz val="11"/>
        <color theme="1"/>
        <rFont val="Calibri"/>
        <family val="2"/>
        <scheme val="minor"/>
      </rPr>
      <t xml:space="preserve"> dei contributi previdenziali.</t>
    </r>
  </si>
  <si>
    <r>
      <rPr>
        <b/>
        <sz val="36"/>
        <color rgb="FFFF0000"/>
        <rFont val="Calibri"/>
        <family val="2"/>
        <scheme val="minor"/>
      </rPr>
      <t>2023</t>
    </r>
    <r>
      <rPr>
        <b/>
        <sz val="20"/>
        <color rgb="FFFF0000"/>
        <rFont val="Calibri"/>
        <family val="2"/>
        <scheme val="minor"/>
      </rPr>
      <t xml:space="preserve"> - Distribuzione del personale e relativi costi al 31,12,2023</t>
    </r>
  </si>
  <si>
    <r>
      <rPr>
        <b/>
        <sz val="36"/>
        <color rgb="FFFF0000"/>
        <rFont val="Calibri"/>
        <family val="2"/>
        <scheme val="minor"/>
      </rPr>
      <t>2022</t>
    </r>
    <r>
      <rPr>
        <b/>
        <sz val="20"/>
        <color rgb="FFFF0000"/>
        <rFont val="Calibri"/>
        <family val="2"/>
        <scheme val="minor"/>
      </rPr>
      <t xml:space="preserve"> - Distribuzione del personale e relativi costi al 31,12,2022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</si>
</sst>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36"/>
      <color theme="6" tint="-0.249977111117893"/>
      <name val="Calibri"/>
      <family val="2"/>
      <scheme val="minor"/>
    </font>
    <font>
      <b/>
      <sz val="20"/>
      <color theme="6" tint="-0.249977111117893"/>
      <name val="Calibri"/>
      <family val="2"/>
      <scheme val="minor"/>
    </font>
    <font>
      <b/>
      <sz val="36"/>
      <color theme="7" tint="-0.249977111117893"/>
      <name val="Calibri"/>
      <family val="2"/>
      <scheme val="minor"/>
    </font>
    <font>
      <b/>
      <sz val="20"/>
      <color theme="7" tint="-0.249977111117893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sz val="36"/>
      <color theme="9" tint="-0.249977111117893"/>
      <name val="Calibri"/>
      <family val="2"/>
      <scheme val="minor"/>
    </font>
    <font>
      <b/>
      <sz val="20"/>
      <color theme="5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4" fontId="1" fillId="0" borderId="5" xfId="1" applyFont="1" applyBorder="1" applyAlignment="1">
      <alignment vertical="center"/>
    </xf>
    <xf numFmtId="0" fontId="5" fillId="0" borderId="0" xfId="0" applyFont="1"/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workbookViewId="0">
      <selection activeCell="F18" sqref="F18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8" x14ac:dyDescent="0.25">
      <c r="A1" s="18" t="s">
        <v>9</v>
      </c>
      <c r="B1" s="19"/>
      <c r="C1" s="19"/>
      <c r="D1" s="19"/>
      <c r="E1" s="19"/>
      <c r="F1" s="20"/>
    </row>
    <row r="2" spans="1:8" s="10" customFormat="1" ht="42.75" customHeight="1" thickBot="1" x14ac:dyDescent="0.3">
      <c r="A2" s="21"/>
      <c r="B2" s="22"/>
      <c r="C2" s="22"/>
      <c r="D2" s="22"/>
      <c r="E2" s="22"/>
      <c r="F2" s="23"/>
    </row>
    <row r="3" spans="1:8" ht="49.5" customHeight="1" thickBot="1" x14ac:dyDescent="0.3">
      <c r="A3" s="3" t="s">
        <v>2</v>
      </c>
      <c r="B3" s="4" t="s">
        <v>4</v>
      </c>
      <c r="C3" s="5" t="s">
        <v>5</v>
      </c>
      <c r="D3" s="5" t="s">
        <v>6</v>
      </c>
      <c r="E3" s="6" t="s">
        <v>7</v>
      </c>
      <c r="F3" s="5" t="s">
        <v>8</v>
      </c>
    </row>
    <row r="4" spans="1:8" ht="69.95" customHeight="1" x14ac:dyDescent="0.25">
      <c r="A4" s="2" t="s">
        <v>3</v>
      </c>
      <c r="B4" s="7">
        <v>1</v>
      </c>
      <c r="C4" s="7">
        <v>6</v>
      </c>
      <c r="D4" s="7">
        <f>7</f>
        <v>7</v>
      </c>
      <c r="E4" s="7">
        <v>0</v>
      </c>
      <c r="F4" s="7">
        <f>B4+C4+D4+E4</f>
        <v>14</v>
      </c>
      <c r="H4" s="1" t="s">
        <v>0</v>
      </c>
    </row>
    <row r="5" spans="1:8" ht="69.95" customHeight="1" thickBot="1" x14ac:dyDescent="0.3">
      <c r="A5" s="8" t="s">
        <v>12</v>
      </c>
      <c r="B5" s="9">
        <v>76953</v>
      </c>
      <c r="C5" s="9">
        <f>34754+33471+41236+46078+33521+33458</f>
        <v>222518</v>
      </c>
      <c r="D5" s="9">
        <f>34248+30758+30036+29744+28949+31329+31751</f>
        <v>216815</v>
      </c>
      <c r="E5" s="9">
        <v>0</v>
      </c>
      <c r="F5" s="9">
        <f>B5+C5+D5+E5</f>
        <v>516286</v>
      </c>
      <c r="H5" s="1" t="s">
        <v>1</v>
      </c>
    </row>
  </sheetData>
  <mergeCells count="1">
    <mergeCell ref="A1:F2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K4" sqref="K4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6" ht="12.95" customHeight="1" thickBot="1" x14ac:dyDescent="0.3"/>
    <row r="2" spans="1:6" ht="21.95" customHeight="1" x14ac:dyDescent="0.25">
      <c r="A2" s="24" t="s">
        <v>10</v>
      </c>
      <c r="B2" s="19"/>
      <c r="C2" s="19"/>
      <c r="D2" s="19"/>
      <c r="E2" s="19"/>
      <c r="F2" s="20"/>
    </row>
    <row r="3" spans="1:6" ht="36.75" customHeight="1" thickBot="1" x14ac:dyDescent="0.3">
      <c r="A3" s="21"/>
      <c r="B3" s="22"/>
      <c r="C3" s="22"/>
      <c r="D3" s="22"/>
      <c r="E3" s="22"/>
      <c r="F3" s="23"/>
    </row>
    <row r="4" spans="1:6" ht="38.25" customHeight="1" thickBot="1" x14ac:dyDescent="0.3">
      <c r="A4" s="3" t="s">
        <v>2</v>
      </c>
      <c r="B4" s="4" t="s">
        <v>4</v>
      </c>
      <c r="C4" s="5" t="s">
        <v>5</v>
      </c>
      <c r="D4" s="5" t="s">
        <v>6</v>
      </c>
      <c r="E4" s="6" t="s">
        <v>7</v>
      </c>
      <c r="F4" s="5" t="s">
        <v>8</v>
      </c>
    </row>
    <row r="5" spans="1:6" ht="69.95" customHeight="1" x14ac:dyDescent="0.25">
      <c r="A5" s="2" t="s">
        <v>3</v>
      </c>
      <c r="B5" s="7">
        <v>1</v>
      </c>
      <c r="C5" s="7">
        <v>6</v>
      </c>
      <c r="D5" s="7">
        <f>7</f>
        <v>7</v>
      </c>
      <c r="E5" s="7">
        <v>0</v>
      </c>
      <c r="F5" s="7">
        <f>B5+C5+D5+E5</f>
        <v>14</v>
      </c>
    </row>
    <row r="6" spans="1:6" ht="69.95" customHeight="1" thickBot="1" x14ac:dyDescent="0.3">
      <c r="A6" s="8" t="s">
        <v>12</v>
      </c>
      <c r="B6" s="9">
        <v>77103</v>
      </c>
      <c r="C6" s="9">
        <f>35849+25500+42361+45849+33416+34620</f>
        <v>217595</v>
      </c>
      <c r="D6" s="9">
        <f>35096+30620+30728+30035+29103+33069+31955</f>
        <v>220606</v>
      </c>
      <c r="E6" s="9">
        <v>0</v>
      </c>
      <c r="F6" s="9">
        <f>B6+C6+D6+E6</f>
        <v>515304</v>
      </c>
    </row>
    <row r="7" spans="1:6" ht="34.5" customHeight="1" x14ac:dyDescent="0.25"/>
  </sheetData>
  <mergeCells count="1">
    <mergeCell ref="A2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"/>
  <sheetViews>
    <sheetView workbookViewId="0">
      <selection activeCell="A18" sqref="A8:XFD18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6" ht="34.5" customHeight="1" thickBot="1" x14ac:dyDescent="0.3"/>
    <row r="2" spans="1:6" x14ac:dyDescent="0.25">
      <c r="A2" s="25" t="s">
        <v>11</v>
      </c>
      <c r="B2" s="19"/>
      <c r="C2" s="19"/>
      <c r="D2" s="19"/>
      <c r="E2" s="19"/>
      <c r="F2" s="20"/>
    </row>
    <row r="3" spans="1:6" ht="42" customHeight="1" thickBot="1" x14ac:dyDescent="0.3">
      <c r="A3" s="21"/>
      <c r="B3" s="22"/>
      <c r="C3" s="22"/>
      <c r="D3" s="22"/>
      <c r="E3" s="22"/>
      <c r="F3" s="23"/>
    </row>
    <row r="4" spans="1:6" ht="38.25" thickBot="1" x14ac:dyDescent="0.3">
      <c r="A4" s="3" t="s">
        <v>2</v>
      </c>
      <c r="B4" s="4" t="s">
        <v>4</v>
      </c>
      <c r="C4" s="5" t="s">
        <v>5</v>
      </c>
      <c r="D4" s="5" t="s">
        <v>6</v>
      </c>
      <c r="E4" s="6" t="s">
        <v>7</v>
      </c>
      <c r="F4" s="5" t="s">
        <v>8</v>
      </c>
    </row>
    <row r="5" spans="1:6" ht="69.95" customHeight="1" x14ac:dyDescent="0.25">
      <c r="A5" s="2" t="s">
        <v>3</v>
      </c>
      <c r="B5" s="7">
        <v>1</v>
      </c>
      <c r="C5" s="7">
        <v>6</v>
      </c>
      <c r="D5" s="7">
        <f>7</f>
        <v>7</v>
      </c>
      <c r="E5" s="7">
        <v>0</v>
      </c>
      <c r="F5" s="7">
        <f>B5+C5+D5+E5</f>
        <v>14</v>
      </c>
    </row>
    <row r="6" spans="1:6" ht="69.95" customHeight="1" thickBot="1" x14ac:dyDescent="0.3">
      <c r="A6" s="8" t="s">
        <v>12</v>
      </c>
      <c r="B6" s="9">
        <v>77275</v>
      </c>
      <c r="C6" s="9">
        <f>38785+28189+45211+50308+35717+37347</f>
        <v>235557</v>
      </c>
      <c r="D6" s="9">
        <f>37472+32870+33008+32217+30659+34987+34551</f>
        <v>235764</v>
      </c>
      <c r="E6" s="9">
        <v>0</v>
      </c>
      <c r="F6" s="9">
        <f>B6+C6+D6+E6</f>
        <v>548596</v>
      </c>
    </row>
  </sheetData>
  <mergeCells count="1">
    <mergeCell ref="A2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workbookViewId="0">
      <selection activeCell="C12" sqref="C12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6" ht="15.75" thickBot="1" x14ac:dyDescent="0.3"/>
    <row r="2" spans="1:6" x14ac:dyDescent="0.25">
      <c r="A2" s="26" t="s">
        <v>13</v>
      </c>
      <c r="B2" s="27"/>
      <c r="C2" s="27"/>
      <c r="D2" s="27"/>
      <c r="E2" s="27"/>
      <c r="F2" s="28"/>
    </row>
    <row r="3" spans="1:6" ht="42" customHeight="1" thickBot="1" x14ac:dyDescent="0.3">
      <c r="A3" s="29"/>
      <c r="B3" s="30"/>
      <c r="C3" s="30"/>
      <c r="D3" s="30"/>
      <c r="E3" s="30"/>
      <c r="F3" s="31"/>
    </row>
    <row r="4" spans="1:6" ht="38.25" thickBot="1" x14ac:dyDescent="0.3">
      <c r="A4" s="3" t="s">
        <v>2</v>
      </c>
      <c r="B4" s="4" t="s">
        <v>4</v>
      </c>
      <c r="C4" s="5" t="s">
        <v>5</v>
      </c>
      <c r="D4" s="5" t="s">
        <v>6</v>
      </c>
      <c r="E4" s="6" t="s">
        <v>7</v>
      </c>
      <c r="F4" s="5" t="s">
        <v>8</v>
      </c>
    </row>
    <row r="5" spans="1:6" ht="69.95" customHeight="1" x14ac:dyDescent="0.25">
      <c r="A5" s="2" t="s">
        <v>3</v>
      </c>
      <c r="B5" s="7">
        <v>1</v>
      </c>
      <c r="C5" s="7">
        <v>6</v>
      </c>
      <c r="D5" s="7">
        <f>7</f>
        <v>7</v>
      </c>
      <c r="E5" s="7">
        <v>0</v>
      </c>
      <c r="F5" s="7">
        <f>B5+C5+D5+E5</f>
        <v>14</v>
      </c>
    </row>
    <row r="6" spans="1:6" ht="69.95" customHeight="1" thickBot="1" x14ac:dyDescent="0.3">
      <c r="A6" s="8" t="s">
        <v>12</v>
      </c>
      <c r="B6" s="9">
        <v>76881</v>
      </c>
      <c r="C6" s="9">
        <f>38735+32114+45304+50503+36408+37501</f>
        <v>240565</v>
      </c>
      <c r="D6" s="9">
        <f>37824+32886+32149+32538+30768+35763+34959</f>
        <v>236887</v>
      </c>
      <c r="E6" s="9">
        <v>0</v>
      </c>
      <c r="F6" s="9">
        <f>B6+C6+D6+E6</f>
        <v>554333</v>
      </c>
    </row>
  </sheetData>
  <mergeCells count="1">
    <mergeCell ref="A2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workbookViewId="0">
      <selection activeCell="H6" sqref="H6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17.7109375" customWidth="1"/>
    <col min="6" max="6" width="19.85546875" customWidth="1"/>
  </cols>
  <sheetData>
    <row r="1" spans="1:6" ht="15.75" thickBot="1" x14ac:dyDescent="0.3"/>
    <row r="2" spans="1:6" x14ac:dyDescent="0.25">
      <c r="A2" s="24" t="s">
        <v>14</v>
      </c>
      <c r="B2" s="32"/>
      <c r="C2" s="32"/>
      <c r="D2" s="32"/>
      <c r="E2" s="32"/>
      <c r="F2" s="33"/>
    </row>
    <row r="3" spans="1:6" ht="40.5" customHeight="1" thickBot="1" x14ac:dyDescent="0.3">
      <c r="A3" s="34"/>
      <c r="B3" s="35"/>
      <c r="C3" s="35"/>
      <c r="D3" s="35"/>
      <c r="E3" s="35"/>
      <c r="F3" s="36"/>
    </row>
    <row r="4" spans="1:6" ht="45" customHeight="1" thickBot="1" x14ac:dyDescent="0.3">
      <c r="A4" s="3" t="s">
        <v>2</v>
      </c>
      <c r="B4" s="4" t="s">
        <v>4</v>
      </c>
      <c r="C4" s="5" t="s">
        <v>5</v>
      </c>
      <c r="D4" s="5" t="s">
        <v>6</v>
      </c>
      <c r="E4" s="11" t="s">
        <v>7</v>
      </c>
      <c r="F4" s="5" t="s">
        <v>8</v>
      </c>
    </row>
    <row r="5" spans="1:6" ht="56.25" x14ac:dyDescent="0.25">
      <c r="A5" s="2" t="s">
        <v>3</v>
      </c>
      <c r="B5" s="7">
        <v>1</v>
      </c>
      <c r="C5" s="7">
        <v>6</v>
      </c>
      <c r="D5" s="7">
        <v>8</v>
      </c>
      <c r="E5" s="7">
        <v>0</v>
      </c>
      <c r="F5" s="7">
        <f>B5+C5+D5+E5</f>
        <v>15</v>
      </c>
    </row>
    <row r="6" spans="1:6" ht="64.5" thickBot="1" x14ac:dyDescent="0.3">
      <c r="A6" s="8" t="s">
        <v>12</v>
      </c>
      <c r="B6" s="9">
        <v>78811</v>
      </c>
      <c r="C6" s="9">
        <f>38662+37878+44864+51577+37099+37764</f>
        <v>247844</v>
      </c>
      <c r="D6" s="9">
        <f>17903+32948+33434+33015+8514+28305+6354+3908+35598+35679</f>
        <v>235658</v>
      </c>
      <c r="E6" s="9">
        <v>0</v>
      </c>
      <c r="F6" s="9">
        <f>B6+C6+D6+E6</f>
        <v>562313</v>
      </c>
    </row>
  </sheetData>
  <mergeCells count="1">
    <mergeCell ref="A2:F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workbookViewId="0">
      <selection activeCell="K5" sqref="K5"/>
    </sheetView>
  </sheetViews>
  <sheetFormatPr defaultRowHeight="15" x14ac:dyDescent="0.25"/>
  <cols>
    <col min="1" max="1" width="24.42578125" customWidth="1"/>
    <col min="2" max="3" width="18.5703125" customWidth="1"/>
    <col min="4" max="4" width="19.28515625" customWidth="1"/>
    <col min="5" max="5" width="19.42578125" customWidth="1"/>
    <col min="6" max="6" width="19.85546875" customWidth="1"/>
  </cols>
  <sheetData>
    <row r="1" spans="1:6" ht="15.75" thickBot="1" x14ac:dyDescent="0.3"/>
    <row r="2" spans="1:6" ht="40.5" customHeight="1" x14ac:dyDescent="0.25">
      <c r="A2" s="37" t="s">
        <v>16</v>
      </c>
      <c r="B2" s="38"/>
      <c r="C2" s="38"/>
      <c r="D2" s="38"/>
      <c r="E2" s="38"/>
      <c r="F2" s="39"/>
    </row>
    <row r="3" spans="1:6" ht="40.5" customHeight="1" thickBot="1" x14ac:dyDescent="0.3">
      <c r="A3" s="40"/>
      <c r="B3" s="41"/>
      <c r="C3" s="41"/>
      <c r="D3" s="41"/>
      <c r="E3" s="41"/>
      <c r="F3" s="42"/>
    </row>
    <row r="4" spans="1:6" ht="80.25" customHeight="1" thickBot="1" x14ac:dyDescent="0.3">
      <c r="A4" s="3" t="s">
        <v>2</v>
      </c>
      <c r="B4" s="4" t="s">
        <v>4</v>
      </c>
      <c r="C4" s="12" t="s">
        <v>5</v>
      </c>
      <c r="D4" s="5" t="s">
        <v>6</v>
      </c>
      <c r="E4" s="3" t="s">
        <v>17</v>
      </c>
      <c r="F4" s="5" t="s">
        <v>8</v>
      </c>
    </row>
    <row r="5" spans="1:6" ht="62.25" customHeight="1" x14ac:dyDescent="0.25">
      <c r="A5" s="2" t="s">
        <v>3</v>
      </c>
      <c r="B5" s="7">
        <v>1</v>
      </c>
      <c r="C5" s="7">
        <v>5</v>
      </c>
      <c r="D5" s="7">
        <v>8</v>
      </c>
      <c r="E5" s="7">
        <v>2</v>
      </c>
      <c r="F5" s="7">
        <v>16</v>
      </c>
    </row>
    <row r="6" spans="1:6" ht="90.75" customHeight="1" thickBot="1" x14ac:dyDescent="0.3">
      <c r="A6" s="8" t="s">
        <v>15</v>
      </c>
      <c r="B6" s="9">
        <v>79477</v>
      </c>
      <c r="C6" s="9">
        <v>201225</v>
      </c>
      <c r="D6" s="9">
        <v>254148</v>
      </c>
      <c r="E6" s="9">
        <v>7546.84</v>
      </c>
      <c r="F6" s="9">
        <v>542396.84</v>
      </c>
    </row>
  </sheetData>
  <mergeCells count="1">
    <mergeCell ref="A2:F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493D5-783A-4747-8CA8-65871F8093AD}">
  <dimension ref="A1:E6"/>
  <sheetViews>
    <sheetView workbookViewId="0">
      <selection activeCell="H9" sqref="H9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28" customWidth="1"/>
  </cols>
  <sheetData>
    <row r="1" spans="1:5" ht="15.75" thickBot="1" x14ac:dyDescent="0.3"/>
    <row r="2" spans="1:5" x14ac:dyDescent="0.25">
      <c r="A2" s="18" t="s">
        <v>20</v>
      </c>
      <c r="B2" s="43"/>
      <c r="C2" s="43"/>
      <c r="D2" s="43"/>
      <c r="E2" s="44"/>
    </row>
    <row r="3" spans="1:5" ht="53.25" customHeight="1" thickBot="1" x14ac:dyDescent="0.3">
      <c r="A3" s="45"/>
      <c r="B3" s="46"/>
      <c r="C3" s="46"/>
      <c r="D3" s="46"/>
      <c r="E3" s="47"/>
    </row>
    <row r="4" spans="1:5" ht="60" customHeight="1" thickBot="1" x14ac:dyDescent="0.3">
      <c r="A4" s="3" t="s">
        <v>2</v>
      </c>
      <c r="B4" s="4" t="s">
        <v>4</v>
      </c>
      <c r="C4" s="5" t="s">
        <v>5</v>
      </c>
      <c r="D4" s="5" t="s">
        <v>6</v>
      </c>
      <c r="E4" s="5" t="s">
        <v>8</v>
      </c>
    </row>
    <row r="5" spans="1:5" ht="56.25" x14ac:dyDescent="0.25">
      <c r="A5" s="2" t="s">
        <v>3</v>
      </c>
      <c r="B5" s="7">
        <v>1</v>
      </c>
      <c r="C5" s="7">
        <v>7</v>
      </c>
      <c r="D5" s="2">
        <v>7</v>
      </c>
      <c r="E5" s="2">
        <v>15</v>
      </c>
    </row>
    <row r="6" spans="1:5" ht="49.5" thickBot="1" x14ac:dyDescent="0.3">
      <c r="A6" s="8" t="s">
        <v>18</v>
      </c>
      <c r="B6" s="9">
        <v>81970</v>
      </c>
      <c r="C6" s="9">
        <f>41436+41241+48333+37525+41188+43329+41122</f>
        <v>294174</v>
      </c>
      <c r="D6" s="9">
        <f>35915+36635+36029+34250+37650+34817+38798</f>
        <v>254094</v>
      </c>
      <c r="E6" s="9">
        <f>B6+C6+D6</f>
        <v>630238</v>
      </c>
    </row>
  </sheetData>
  <mergeCells count="1">
    <mergeCell ref="A2:E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8A3DC-3D64-4C09-9BA7-94616CD1C4AB}">
  <dimension ref="A1:E7"/>
  <sheetViews>
    <sheetView tabSelected="1" workbookViewId="0">
      <selection activeCell="H7" sqref="H7"/>
    </sheetView>
  </sheetViews>
  <sheetFormatPr defaultRowHeight="15" x14ac:dyDescent="0.25"/>
  <cols>
    <col min="1" max="1" width="24.42578125" customWidth="1"/>
    <col min="2" max="2" width="18.5703125" customWidth="1"/>
    <col min="3" max="3" width="19.28515625" customWidth="1"/>
    <col min="4" max="4" width="19.42578125" customWidth="1"/>
    <col min="5" max="5" width="28" customWidth="1"/>
  </cols>
  <sheetData>
    <row r="1" spans="1:5" ht="15.75" thickBot="1" x14ac:dyDescent="0.3"/>
    <row r="2" spans="1:5" x14ac:dyDescent="0.25">
      <c r="A2" s="18" t="s">
        <v>19</v>
      </c>
      <c r="B2" s="43"/>
      <c r="C2" s="43"/>
      <c r="D2" s="43"/>
      <c r="E2" s="44"/>
    </row>
    <row r="3" spans="1:5" ht="53.25" customHeight="1" thickBot="1" x14ac:dyDescent="0.3">
      <c r="A3" s="45"/>
      <c r="B3" s="46"/>
      <c r="C3" s="46"/>
      <c r="D3" s="46"/>
      <c r="E3" s="47"/>
    </row>
    <row r="4" spans="1:5" ht="60" customHeight="1" thickBot="1" x14ac:dyDescent="0.3">
      <c r="A4" s="3" t="s">
        <v>2</v>
      </c>
      <c r="B4" s="4" t="s">
        <v>4</v>
      </c>
      <c r="C4" s="5" t="s">
        <v>5</v>
      </c>
      <c r="D4" s="5" t="s">
        <v>6</v>
      </c>
      <c r="E4" s="5" t="s">
        <v>8</v>
      </c>
    </row>
    <row r="5" spans="1:5" ht="57" thickBot="1" x14ac:dyDescent="0.3">
      <c r="A5" s="14" t="s">
        <v>3</v>
      </c>
      <c r="B5" s="15"/>
      <c r="C5" s="15">
        <v>8</v>
      </c>
      <c r="D5" s="16">
        <v>7</v>
      </c>
      <c r="E5" s="17">
        <v>15</v>
      </c>
    </row>
    <row r="6" spans="1:5" ht="57.75" customHeight="1" thickBot="1" x14ac:dyDescent="0.3">
      <c r="A6" s="14" t="s">
        <v>3</v>
      </c>
      <c r="B6" s="15">
        <v>1</v>
      </c>
      <c r="C6" s="15"/>
      <c r="D6" s="16"/>
      <c r="E6" s="17">
        <v>1</v>
      </c>
    </row>
    <row r="7" spans="1:5" ht="49.5" thickBot="1" x14ac:dyDescent="0.3">
      <c r="A7" s="13" t="s">
        <v>18</v>
      </c>
      <c r="B7" s="9">
        <v>86140</v>
      </c>
      <c r="C7" s="9">
        <f>38830.54+39007.02+45108.21+36629.93+24087.64+19644.88+39227.29+38448.45</f>
        <v>280983.95999999996</v>
      </c>
      <c r="D7" s="9">
        <f>34736.19+34874.17+34102.84+32722.73+37368.6+33609.79+35941.42</f>
        <v>243355.74</v>
      </c>
      <c r="E7" s="9">
        <f>B7+C7+D7</f>
        <v>610479.69999999995</v>
      </c>
    </row>
  </sheetData>
  <mergeCells count="1">
    <mergeCell ref="A2:E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2014</vt:lpstr>
      <vt:lpstr>2015</vt:lpstr>
      <vt:lpstr>2016</vt:lpstr>
      <vt:lpstr>2017</vt:lpstr>
      <vt:lpstr>2018</vt:lpstr>
      <vt:lpstr>2019</vt:lpstr>
      <vt:lpstr>2022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</dc:creator>
  <cp:lastModifiedBy>Enrica Maneschi</cp:lastModifiedBy>
  <cp:lastPrinted>2024-05-28T13:09:58Z</cp:lastPrinted>
  <dcterms:created xsi:type="dcterms:W3CDTF">2015-09-07T10:58:33Z</dcterms:created>
  <dcterms:modified xsi:type="dcterms:W3CDTF">2025-03-03T14:45:44Z</dcterms:modified>
</cp:coreProperties>
</file>