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ta\AppData\Local\Microsoft\Windows\INetCache\Content.Outlook\MHUWIRCL\"/>
    </mc:Choice>
  </mc:AlternateContent>
  <xr:revisionPtr revIDLastSave="0" documentId="13_ncr:1_{DD34A839-702B-4AE1-9C65-C3F37CAA1305}" xr6:coauthVersionLast="47" xr6:coauthVersionMax="47" xr10:uidLastSave="{00000000-0000-0000-0000-000000000000}"/>
  <bookViews>
    <workbookView xWindow="1125" yWindow="1125" windowWidth="27240" windowHeight="14130" activeTab="5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</sheets>
  <calcPr calcId="191029"/>
</workbook>
</file>

<file path=xl/calcChain.xml><?xml version="1.0" encoding="utf-8"?>
<calcChain xmlns="http://schemas.openxmlformats.org/spreadsheetml/2006/main">
  <c r="F6" i="6" l="1"/>
  <c r="F6" i="5"/>
  <c r="C16" i="6"/>
  <c r="D16" i="6" s="1"/>
  <c r="E16" i="6" s="1"/>
  <c r="C15" i="6"/>
  <c r="G15" i="6" s="1"/>
  <c r="C14" i="6"/>
  <c r="C13" i="6"/>
  <c r="G13" i="6" s="1"/>
  <c r="C12" i="6"/>
  <c r="D12" i="6" s="1"/>
  <c r="E12" i="6" s="1"/>
  <c r="C11" i="6"/>
  <c r="D11" i="6" s="1"/>
  <c r="E11" i="6" s="1"/>
  <c r="C10" i="6"/>
  <c r="D10" i="6" s="1"/>
  <c r="E10" i="6" s="1"/>
  <c r="C9" i="6"/>
  <c r="C8" i="6"/>
  <c r="C7" i="6"/>
  <c r="C5" i="6"/>
  <c r="C6" i="6" s="1"/>
  <c r="C15" i="5"/>
  <c r="G15" i="5" s="1"/>
  <c r="C14" i="5"/>
  <c r="F14" i="4"/>
  <c r="F6" i="4"/>
  <c r="F14" i="3"/>
  <c r="F6" i="3"/>
  <c r="F14" i="2"/>
  <c r="F6" i="2"/>
  <c r="G7" i="6"/>
  <c r="C16" i="5"/>
  <c r="G16" i="5" s="1"/>
  <c r="C13" i="5"/>
  <c r="G13" i="5" s="1"/>
  <c r="C12" i="5"/>
  <c r="G12" i="5" s="1"/>
  <c r="C11" i="5"/>
  <c r="G11" i="5" s="1"/>
  <c r="C10" i="5"/>
  <c r="C9" i="5"/>
  <c r="G9" i="5" s="1"/>
  <c r="C8" i="5"/>
  <c r="G8" i="5" s="1"/>
  <c r="C7" i="5"/>
  <c r="D7" i="5" s="1"/>
  <c r="E7" i="5" s="1"/>
  <c r="C5" i="5"/>
  <c r="G5" i="5" s="1"/>
  <c r="C16" i="4"/>
  <c r="C15" i="4"/>
  <c r="G15" i="4" s="1"/>
  <c r="G13" i="4"/>
  <c r="C12" i="4"/>
  <c r="G12" i="4" s="1"/>
  <c r="C11" i="4"/>
  <c r="D11" i="4" s="1"/>
  <c r="E11" i="4" s="1"/>
  <c r="C10" i="4"/>
  <c r="C9" i="4"/>
  <c r="C8" i="4"/>
  <c r="G8" i="4" s="1"/>
  <c r="C7" i="4"/>
  <c r="G7" i="4" s="1"/>
  <c r="C5" i="4"/>
  <c r="G5" i="4" s="1"/>
  <c r="C16" i="3"/>
  <c r="G16" i="3" s="1"/>
  <c r="C15" i="3"/>
  <c r="G15" i="3" s="1"/>
  <c r="C14" i="3"/>
  <c r="C13" i="3"/>
  <c r="G13" i="3" s="1"/>
  <c r="C12" i="3"/>
  <c r="C11" i="3"/>
  <c r="C10" i="3"/>
  <c r="G10" i="3" s="1"/>
  <c r="C9" i="3"/>
  <c r="C8" i="3"/>
  <c r="G8" i="3" s="1"/>
  <c r="C7" i="3"/>
  <c r="G7" i="3" s="1"/>
  <c r="C5" i="3"/>
  <c r="C6" i="3" s="1"/>
  <c r="C16" i="2"/>
  <c r="D16" i="2" s="1"/>
  <c r="E16" i="2" s="1"/>
  <c r="C15" i="2"/>
  <c r="C14" i="2"/>
  <c r="D14" i="2" s="1"/>
  <c r="E14" i="2" s="1"/>
  <c r="C13" i="2"/>
  <c r="D13" i="2" s="1"/>
  <c r="E13" i="2" s="1"/>
  <c r="C12" i="2"/>
  <c r="C11" i="2"/>
  <c r="C10" i="2"/>
  <c r="G10" i="2" s="1"/>
  <c r="C9" i="2"/>
  <c r="G9" i="2" s="1"/>
  <c r="C8" i="2"/>
  <c r="C7" i="2"/>
  <c r="D7" i="2" s="1"/>
  <c r="E7" i="2" s="1"/>
  <c r="C5" i="2"/>
  <c r="G5" i="2" s="1"/>
  <c r="F6" i="1"/>
  <c r="F14" i="1"/>
  <c r="D17" i="1"/>
  <c r="C16" i="1"/>
  <c r="D16" i="1" s="1"/>
  <c r="C15" i="1"/>
  <c r="C14" i="1"/>
  <c r="C13" i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5" i="1"/>
  <c r="C6" i="1" s="1"/>
  <c r="D6" i="1" s="1"/>
  <c r="G14" i="6"/>
  <c r="D14" i="5"/>
  <c r="E14" i="5" s="1"/>
  <c r="H20" i="2"/>
  <c r="D5" i="1"/>
  <c r="D13" i="1"/>
  <c r="D14" i="1"/>
  <c r="D15" i="1"/>
  <c r="D4" i="1"/>
  <c r="E4" i="1" s="1"/>
  <c r="G4" i="1"/>
  <c r="I20" i="4"/>
  <c r="H20" i="3"/>
  <c r="G17" i="6"/>
  <c r="D17" i="6"/>
  <c r="E17" i="6" s="1"/>
  <c r="D15" i="6"/>
  <c r="E15" i="6" s="1"/>
  <c r="G9" i="6"/>
  <c r="D9" i="6"/>
  <c r="E9" i="6" s="1"/>
  <c r="G8" i="6"/>
  <c r="D8" i="6"/>
  <c r="E8" i="6" s="1"/>
  <c r="G4" i="6"/>
  <c r="D4" i="6"/>
  <c r="E4" i="6" s="1"/>
  <c r="H20" i="5"/>
  <c r="G17" i="5"/>
  <c r="D17" i="5"/>
  <c r="E17" i="5" s="1"/>
  <c r="G14" i="5"/>
  <c r="D12" i="5"/>
  <c r="E12" i="5" s="1"/>
  <c r="G10" i="5"/>
  <c r="D10" i="5"/>
  <c r="E10" i="5" s="1"/>
  <c r="G4" i="5"/>
  <c r="D4" i="5"/>
  <c r="G17" i="4"/>
  <c r="D17" i="4"/>
  <c r="E17" i="4" s="1"/>
  <c r="G16" i="4"/>
  <c r="D16" i="4"/>
  <c r="E16" i="4" s="1"/>
  <c r="D15" i="4"/>
  <c r="E15" i="4" s="1"/>
  <c r="G14" i="4"/>
  <c r="D14" i="4"/>
  <c r="E14" i="4" s="1"/>
  <c r="G10" i="4"/>
  <c r="D10" i="4"/>
  <c r="E10" i="4" s="1"/>
  <c r="G9" i="4"/>
  <c r="D9" i="4"/>
  <c r="E9" i="4" s="1"/>
  <c r="G4" i="4"/>
  <c r="D4" i="4"/>
  <c r="G17" i="3"/>
  <c r="D17" i="3"/>
  <c r="E17" i="3" s="1"/>
  <c r="D15" i="3"/>
  <c r="E15" i="3" s="1"/>
  <c r="G14" i="3"/>
  <c r="D13" i="3"/>
  <c r="E13" i="3" s="1"/>
  <c r="G12" i="3"/>
  <c r="D12" i="3"/>
  <c r="E12" i="3" s="1"/>
  <c r="G11" i="3"/>
  <c r="D11" i="3"/>
  <c r="E11" i="3" s="1"/>
  <c r="D10" i="3"/>
  <c r="E10" i="3" s="1"/>
  <c r="G9" i="3"/>
  <c r="D9" i="3"/>
  <c r="E9" i="3" s="1"/>
  <c r="D8" i="3"/>
  <c r="E8" i="3" s="1"/>
  <c r="D7" i="3"/>
  <c r="E7" i="3" s="1"/>
  <c r="G5" i="3"/>
  <c r="D5" i="3"/>
  <c r="E5" i="3" s="1"/>
  <c r="G4" i="3"/>
  <c r="D4" i="3"/>
  <c r="G17" i="2"/>
  <c r="D17" i="2"/>
  <c r="E17" i="2" s="1"/>
  <c r="G15" i="2"/>
  <c r="D15" i="2"/>
  <c r="E15" i="2" s="1"/>
  <c r="G14" i="2"/>
  <c r="G12" i="2"/>
  <c r="D12" i="2"/>
  <c r="E12" i="2" s="1"/>
  <c r="G11" i="2"/>
  <c r="D11" i="2"/>
  <c r="E11" i="2" s="1"/>
  <c r="G8" i="2"/>
  <c r="D8" i="2"/>
  <c r="E8" i="2" s="1"/>
  <c r="G7" i="2"/>
  <c r="D5" i="2"/>
  <c r="E5" i="2" s="1"/>
  <c r="G4" i="2"/>
  <c r="D4" i="2"/>
  <c r="H19" i="6" l="1"/>
  <c r="D8" i="5"/>
  <c r="E8" i="5" s="1"/>
  <c r="D9" i="5"/>
  <c r="E9" i="5" s="1"/>
  <c r="D15" i="5"/>
  <c r="E15" i="5" s="1"/>
  <c r="G7" i="5"/>
  <c r="D16" i="5"/>
  <c r="E16" i="5" s="1"/>
  <c r="D13" i="5"/>
  <c r="E13" i="5" s="1"/>
  <c r="G16" i="6"/>
  <c r="G11" i="6"/>
  <c r="G10" i="6"/>
  <c r="D7" i="4"/>
  <c r="E7" i="4" s="1"/>
  <c r="D8" i="4"/>
  <c r="E8" i="4" s="1"/>
  <c r="D13" i="4"/>
  <c r="E13" i="4" s="1"/>
  <c r="D14" i="3"/>
  <c r="E14" i="3" s="1"/>
  <c r="D16" i="3"/>
  <c r="E16" i="3" s="1"/>
  <c r="D9" i="2"/>
  <c r="E9" i="2" s="1"/>
  <c r="G16" i="2"/>
  <c r="D10" i="2"/>
  <c r="E10" i="2" s="1"/>
  <c r="G13" i="2"/>
  <c r="G5" i="6"/>
  <c r="G12" i="6"/>
  <c r="D6" i="6"/>
  <c r="E6" i="6" s="1"/>
  <c r="D5" i="6"/>
  <c r="E5" i="6" s="1"/>
  <c r="D7" i="6"/>
  <c r="E7" i="6" s="1"/>
  <c r="D13" i="6"/>
  <c r="E13" i="6" s="1"/>
  <c r="D11" i="5"/>
  <c r="E11" i="5" s="1"/>
  <c r="C6" i="5"/>
  <c r="D5" i="5"/>
  <c r="E5" i="5" s="1"/>
  <c r="C6" i="4"/>
  <c r="G6" i="4" s="1"/>
  <c r="D5" i="4"/>
  <c r="E5" i="4" s="1"/>
  <c r="D12" i="4"/>
  <c r="E12" i="4" s="1"/>
  <c r="G11" i="4"/>
  <c r="G6" i="3"/>
  <c r="D6" i="3"/>
  <c r="E6" i="3" s="1"/>
  <c r="H19" i="3"/>
  <c r="C6" i="2"/>
  <c r="H19" i="2" s="1"/>
  <c r="H19" i="1"/>
  <c r="H20" i="6"/>
  <c r="G6" i="6"/>
  <c r="D14" i="6"/>
  <c r="E14" i="6" s="1"/>
  <c r="D6" i="4"/>
  <c r="E6" i="4" s="1"/>
  <c r="E4" i="2"/>
  <c r="E4" i="5"/>
  <c r="E4" i="4"/>
  <c r="E4" i="3"/>
  <c r="G6" i="1"/>
  <c r="E6" i="1"/>
  <c r="E7" i="1"/>
  <c r="G7" i="1"/>
  <c r="G8" i="1"/>
  <c r="E16" i="1"/>
  <c r="E10" i="1"/>
  <c r="E8" i="1"/>
  <c r="E13" i="1"/>
  <c r="G10" i="1"/>
  <c r="G16" i="1"/>
  <c r="E12" i="1"/>
  <c r="E14" i="1"/>
  <c r="G9" i="1"/>
  <c r="E9" i="1"/>
  <c r="G13" i="1"/>
  <c r="G15" i="1"/>
  <c r="G12" i="1"/>
  <c r="G14" i="1"/>
  <c r="E15" i="1"/>
  <c r="E11" i="1"/>
  <c r="G17" i="1"/>
  <c r="E17" i="1"/>
  <c r="G11" i="1"/>
  <c r="E5" i="1"/>
  <c r="G5" i="1"/>
  <c r="H22" i="1"/>
  <c r="I22" i="4" l="1"/>
  <c r="I19" i="4"/>
  <c r="H22" i="3"/>
  <c r="H22" i="6"/>
  <c r="G6" i="5"/>
  <c r="D6" i="5"/>
  <c r="E6" i="5" s="1"/>
  <c r="H19" i="5"/>
  <c r="G6" i="2"/>
  <c r="D6" i="2"/>
  <c r="E6" i="2" s="1"/>
  <c r="H22" i="2"/>
  <c r="H20" i="1"/>
  <c r="H22" i="5" l="1"/>
</calcChain>
</file>

<file path=xl/sharedStrings.xml><?xml version="1.0" encoding="utf-8"?>
<sst xmlns="http://schemas.openxmlformats.org/spreadsheetml/2006/main" count="192" uniqueCount="37">
  <si>
    <t>UFFICIO</t>
  </si>
  <si>
    <t>Direzione</t>
  </si>
  <si>
    <t>Formazione</t>
  </si>
  <si>
    <t>Movimentazione albo</t>
  </si>
  <si>
    <t>Rilascio Pec e Firma Digitale</t>
  </si>
  <si>
    <t>Sportello</t>
  </si>
  <si>
    <t>Protocollo</t>
  </si>
  <si>
    <t>n. dipendenti</t>
  </si>
  <si>
    <t>gg.  lavorativi</t>
  </si>
  <si>
    <t xml:space="preserve"> Permessi ai sensi:</t>
  </si>
  <si>
    <t>FERIE</t>
  </si>
  <si>
    <t>MALATTIE</t>
  </si>
  <si>
    <r>
      <t xml:space="preserve"> - L. 104/92 -</t>
    </r>
    <r>
      <rPr>
        <b/>
        <sz val="11"/>
        <color theme="1"/>
        <rFont val="Calibri"/>
        <family val="2"/>
        <scheme val="minor"/>
      </rPr>
      <t xml:space="preserve"> INVALIDITA'</t>
    </r>
  </si>
  <si>
    <r>
      <t xml:space="preserve"> -  art.19 CCNL 06,07,1995 disciplina dei permessi per: </t>
    </r>
    <r>
      <rPr>
        <b/>
        <sz val="11"/>
        <color theme="1"/>
        <rFont val="Calibri"/>
        <family val="2"/>
        <scheme val="minor"/>
      </rPr>
      <t>LUTTO, CONCORSI ED ESAMI, GRAVI MOTIVI PERSONALI E FAMILIARI</t>
    </r>
  </si>
  <si>
    <r>
      <t xml:space="preserve">*** per gg di  </t>
    </r>
    <r>
      <rPr>
        <b/>
        <sz val="14"/>
        <color theme="1"/>
        <rFont val="Calibri"/>
        <family val="2"/>
        <scheme val="minor"/>
      </rPr>
      <t>"Assenza"</t>
    </r>
    <r>
      <rPr>
        <sz val="11"/>
        <color theme="1"/>
        <rFont val="Calibri"/>
        <family val="2"/>
        <scheme val="minor"/>
      </rPr>
      <t xml:space="preserve"> si intendono: </t>
    </r>
  </si>
  <si>
    <r>
      <t xml:space="preserve"> - L. 204/71,  L. 903/77, L. 53/2000 - </t>
    </r>
    <r>
      <rPr>
        <b/>
        <sz val="11"/>
        <color theme="1"/>
        <rFont val="Calibri"/>
        <family val="2"/>
        <scheme val="minor"/>
      </rPr>
      <t>MATERNITA' obbligatoria e facoltativa</t>
    </r>
  </si>
  <si>
    <r>
      <t xml:space="preserve"> - L. 584/67 - L. 107/90 - </t>
    </r>
    <r>
      <rPr>
        <b/>
        <sz val="11"/>
        <color theme="1"/>
        <rFont val="Calibri"/>
        <family val="2"/>
        <scheme val="minor"/>
      </rPr>
      <t>DONAZIONE DI SANGUE</t>
    </r>
  </si>
  <si>
    <r>
      <t xml:space="preserve"> - T.U.361/57 - L. 53/90 - L.69/92 - </t>
    </r>
    <r>
      <rPr>
        <b/>
        <sz val="11"/>
        <color theme="1"/>
        <rFont val="Calibri"/>
        <family val="2"/>
        <scheme val="minor"/>
      </rPr>
      <t>PERMESSI ELETTORALI</t>
    </r>
  </si>
  <si>
    <t>gg. Presenza e relativo valore %</t>
  </si>
  <si>
    <t>gg. Assenza *** e relativo valore %</t>
  </si>
  <si>
    <t xml:space="preserve">Cassa - Contabilità quote </t>
  </si>
  <si>
    <t xml:space="preserve">Amministrazione </t>
  </si>
  <si>
    <t xml:space="preserve"> Deontologia</t>
  </si>
  <si>
    <t>lavorativi</t>
  </si>
  <si>
    <t>lavorati</t>
  </si>
  <si>
    <t>assenze</t>
  </si>
  <si>
    <t>Segreteria Consiglio</t>
  </si>
  <si>
    <t>Segreteria Presidenza</t>
  </si>
  <si>
    <t>Ufficio Gare</t>
  </si>
  <si>
    <t>2024 GENNAIO  - Prospetto presenze e assenze</t>
  </si>
  <si>
    <t>Segreteria Generica e Parcelle</t>
  </si>
  <si>
    <t>2024 FEBBRAIO  - Prospetto presenze e assenze</t>
  </si>
  <si>
    <t>2024 MARZO  - Prospetto presenze e assenze</t>
  </si>
  <si>
    <t>2024 APRILE  - Prospetto presenze e assenze</t>
  </si>
  <si>
    <t>Segreteria Generica e Consiglio</t>
  </si>
  <si>
    <t>2024 MAGGIO  - Prospetto presenze e assenze</t>
  </si>
  <si>
    <t>2024 GIUGNO  - Prospetto presenze e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</si>
</sst>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7" xfId="0" applyFont="1" applyBorder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6" xfId="0" applyBorder="1"/>
    <xf numFmtId="0" fontId="0" fillId="0" borderId="14" xfId="0" applyBorder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2" fontId="0" fillId="0" borderId="20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workbookViewId="0">
      <selection activeCell="O20" sqref="O20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29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7</v>
      </c>
      <c r="C3" s="5" t="s">
        <v>8</v>
      </c>
      <c r="D3" s="37" t="s">
        <v>18</v>
      </c>
      <c r="E3" s="38"/>
      <c r="F3" s="37" t="s">
        <v>19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22</v>
      </c>
      <c r="D4" s="6">
        <f>C4-F4</f>
        <v>16</v>
      </c>
      <c r="E4" s="12">
        <f>D4*100/C4</f>
        <v>72.727272727272734</v>
      </c>
      <c r="F4" s="6">
        <v>6</v>
      </c>
      <c r="G4" s="9">
        <f>F4*100/C4</f>
        <v>27.272727272727273</v>
      </c>
      <c r="H4" s="19"/>
    </row>
    <row r="5" spans="1:8" ht="21.95" customHeight="1" x14ac:dyDescent="0.25">
      <c r="A5" s="2" t="s">
        <v>21</v>
      </c>
      <c r="B5" s="8">
        <v>1</v>
      </c>
      <c r="C5" s="6">
        <f>C4</f>
        <v>22</v>
      </c>
      <c r="D5" s="6">
        <f t="shared" ref="D5:D17" si="0">C5-F5</f>
        <v>20</v>
      </c>
      <c r="E5" s="11">
        <f t="shared" ref="E5:E17" si="1">D5*100/C5</f>
        <v>90.909090909090907</v>
      </c>
      <c r="F5" s="6">
        <v>2</v>
      </c>
      <c r="G5" s="14">
        <f t="shared" ref="G5:G17" si="2">F5*100/C5</f>
        <v>9.0909090909090917</v>
      </c>
      <c r="H5" s="19"/>
    </row>
    <row r="6" spans="1:8" ht="21.95" customHeight="1" x14ac:dyDescent="0.25">
      <c r="A6" s="7" t="s">
        <v>20</v>
      </c>
      <c r="B6" s="6">
        <v>2</v>
      </c>
      <c r="C6" s="6">
        <f>C5*2</f>
        <v>44</v>
      </c>
      <c r="D6" s="6">
        <f t="shared" si="0"/>
        <v>39</v>
      </c>
      <c r="E6" s="12">
        <f t="shared" si="1"/>
        <v>88.63636363636364</v>
      </c>
      <c r="F6" s="6">
        <f>3+2</f>
        <v>5</v>
      </c>
      <c r="G6" s="9">
        <f t="shared" si="2"/>
        <v>11.363636363636363</v>
      </c>
      <c r="H6" s="19"/>
    </row>
    <row r="7" spans="1:8" ht="21.95" customHeight="1" x14ac:dyDescent="0.25">
      <c r="A7" s="3" t="s">
        <v>22</v>
      </c>
      <c r="B7" s="8">
        <v>1</v>
      </c>
      <c r="C7" s="6">
        <f>C4</f>
        <v>22</v>
      </c>
      <c r="D7" s="6">
        <f t="shared" si="0"/>
        <v>20</v>
      </c>
      <c r="E7" s="12">
        <f t="shared" si="1"/>
        <v>90.909090909090907</v>
      </c>
      <c r="F7" s="6">
        <v>2</v>
      </c>
      <c r="G7" s="9">
        <f t="shared" si="2"/>
        <v>9.0909090909090917</v>
      </c>
      <c r="H7" s="19"/>
    </row>
    <row r="8" spans="1:8" ht="21.95" customHeight="1" x14ac:dyDescent="0.25">
      <c r="A8" s="3" t="s">
        <v>2</v>
      </c>
      <c r="B8" s="8">
        <v>1</v>
      </c>
      <c r="C8" s="6">
        <f>C4</f>
        <v>22</v>
      </c>
      <c r="D8" s="6">
        <f t="shared" si="0"/>
        <v>16</v>
      </c>
      <c r="E8" s="12">
        <f t="shared" si="1"/>
        <v>72.727272727272734</v>
      </c>
      <c r="F8" s="6">
        <v>6</v>
      </c>
      <c r="G8" s="9">
        <f t="shared" si="2"/>
        <v>27.272727272727273</v>
      </c>
      <c r="H8" s="19"/>
    </row>
    <row r="9" spans="1:8" ht="21.95" customHeight="1" x14ac:dyDescent="0.25">
      <c r="A9" s="3" t="s">
        <v>2</v>
      </c>
      <c r="B9" s="8">
        <v>1</v>
      </c>
      <c r="C9" s="6">
        <f>C4</f>
        <v>22</v>
      </c>
      <c r="D9" s="6">
        <f t="shared" si="0"/>
        <v>19</v>
      </c>
      <c r="E9" s="12">
        <f t="shared" si="1"/>
        <v>86.36363636363636</v>
      </c>
      <c r="F9" s="6">
        <v>3</v>
      </c>
      <c r="G9" s="9">
        <f t="shared" si="2"/>
        <v>13.636363636363637</v>
      </c>
      <c r="H9" s="19"/>
    </row>
    <row r="10" spans="1:8" ht="21.95" customHeight="1" x14ac:dyDescent="0.25">
      <c r="A10" s="3" t="s">
        <v>3</v>
      </c>
      <c r="B10" s="8">
        <v>1</v>
      </c>
      <c r="C10" s="6">
        <f>C4</f>
        <v>22</v>
      </c>
      <c r="D10" s="6">
        <f t="shared" si="0"/>
        <v>22</v>
      </c>
      <c r="E10" s="12">
        <f t="shared" si="1"/>
        <v>100</v>
      </c>
      <c r="F10" s="6"/>
      <c r="G10" s="9">
        <f t="shared" si="2"/>
        <v>0</v>
      </c>
      <c r="H10" s="19"/>
    </row>
    <row r="11" spans="1:8" ht="21.95" customHeight="1" x14ac:dyDescent="0.25">
      <c r="A11" s="3" t="s">
        <v>6</v>
      </c>
      <c r="B11" s="8">
        <v>1</v>
      </c>
      <c r="C11" s="6">
        <f>C4</f>
        <v>22</v>
      </c>
      <c r="D11" s="6">
        <f t="shared" si="0"/>
        <v>21</v>
      </c>
      <c r="E11" s="12">
        <f t="shared" si="1"/>
        <v>95.454545454545453</v>
      </c>
      <c r="F11" s="6">
        <v>1</v>
      </c>
      <c r="G11" s="9">
        <f t="shared" si="2"/>
        <v>4.5454545454545459</v>
      </c>
      <c r="H11" s="19"/>
    </row>
    <row r="12" spans="1:8" ht="21.95" customHeight="1" x14ac:dyDescent="0.25">
      <c r="A12" s="3" t="s">
        <v>4</v>
      </c>
      <c r="B12" s="8">
        <v>1</v>
      </c>
      <c r="C12" s="6">
        <f>C4</f>
        <v>22</v>
      </c>
      <c r="D12" s="6">
        <f t="shared" si="0"/>
        <v>19</v>
      </c>
      <c r="E12" s="12">
        <f t="shared" si="1"/>
        <v>86.36363636363636</v>
      </c>
      <c r="F12" s="6">
        <v>3</v>
      </c>
      <c r="G12" s="9">
        <f t="shared" si="2"/>
        <v>13.636363636363637</v>
      </c>
      <c r="H12" s="19"/>
    </row>
    <row r="13" spans="1:8" ht="21.95" customHeight="1" x14ac:dyDescent="0.25">
      <c r="A13" s="3" t="s">
        <v>26</v>
      </c>
      <c r="B13" s="8">
        <v>1</v>
      </c>
      <c r="C13" s="6">
        <f>C4</f>
        <v>22</v>
      </c>
      <c r="D13" s="6">
        <f t="shared" si="0"/>
        <v>20</v>
      </c>
      <c r="E13" s="12">
        <f t="shared" si="1"/>
        <v>90.909090909090907</v>
      </c>
      <c r="F13" s="6">
        <v>2</v>
      </c>
      <c r="G13" s="9">
        <f t="shared" si="2"/>
        <v>9.0909090909090917</v>
      </c>
      <c r="H13" s="19"/>
    </row>
    <row r="14" spans="1:8" ht="21.95" customHeight="1" x14ac:dyDescent="0.25">
      <c r="A14" s="3" t="s">
        <v>30</v>
      </c>
      <c r="B14" s="8">
        <v>2</v>
      </c>
      <c r="C14" s="6">
        <f>C4*2</f>
        <v>44</v>
      </c>
      <c r="D14" s="6">
        <f t="shared" si="0"/>
        <v>41</v>
      </c>
      <c r="E14" s="12">
        <f t="shared" si="1"/>
        <v>93.181818181818187</v>
      </c>
      <c r="F14" s="6">
        <f>3+0</f>
        <v>3</v>
      </c>
      <c r="G14" s="9">
        <f t="shared" si="2"/>
        <v>6.8181818181818183</v>
      </c>
      <c r="H14" s="19"/>
    </row>
    <row r="15" spans="1:8" ht="21.95" customHeight="1" x14ac:dyDescent="0.25">
      <c r="A15" s="3" t="s">
        <v>27</v>
      </c>
      <c r="B15" s="22">
        <v>1</v>
      </c>
      <c r="C15" s="6">
        <f>C4</f>
        <v>22</v>
      </c>
      <c r="D15" s="6">
        <f t="shared" si="0"/>
        <v>18</v>
      </c>
      <c r="E15" s="12">
        <f t="shared" si="1"/>
        <v>81.818181818181813</v>
      </c>
      <c r="F15" s="6">
        <v>4</v>
      </c>
      <c r="G15" s="9">
        <f t="shared" si="2"/>
        <v>18.181818181818183</v>
      </c>
      <c r="H15" s="19"/>
    </row>
    <row r="16" spans="1:8" ht="21.95" customHeight="1" x14ac:dyDescent="0.25">
      <c r="A16" s="25" t="s">
        <v>5</v>
      </c>
      <c r="B16" s="8">
        <v>1</v>
      </c>
      <c r="C16" s="6">
        <f>C4</f>
        <v>22</v>
      </c>
      <c r="D16" s="6">
        <f t="shared" si="0"/>
        <v>18</v>
      </c>
      <c r="E16" s="11">
        <f t="shared" si="1"/>
        <v>81.818181818181813</v>
      </c>
      <c r="F16" s="6">
        <v>4</v>
      </c>
      <c r="G16" s="26">
        <f t="shared" si="2"/>
        <v>18.181818181818183</v>
      </c>
      <c r="H16" s="19"/>
    </row>
    <row r="17" spans="1:9" ht="21.95" customHeight="1" thickBot="1" x14ac:dyDescent="0.3">
      <c r="A17" s="24" t="s">
        <v>28</v>
      </c>
      <c r="B17" s="23">
        <v>1</v>
      </c>
      <c r="C17" s="6">
        <v>13</v>
      </c>
      <c r="D17" s="6">
        <f t="shared" si="0"/>
        <v>10</v>
      </c>
      <c r="E17" s="13">
        <f t="shared" si="1"/>
        <v>76.92307692307692</v>
      </c>
      <c r="F17" s="6">
        <v>3</v>
      </c>
      <c r="G17" s="10">
        <f t="shared" si="2"/>
        <v>23.076923076923077</v>
      </c>
      <c r="H17" s="19"/>
    </row>
    <row r="18" spans="1:9" ht="18.75" customHeight="1" x14ac:dyDescent="0.3">
      <c r="A18" s="43" t="s">
        <v>14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10</v>
      </c>
      <c r="B19" s="40"/>
      <c r="C19" s="40"/>
      <c r="D19" s="40"/>
      <c r="E19" s="40"/>
      <c r="F19" s="40"/>
      <c r="G19" s="16"/>
      <c r="H19">
        <f>SUM(C4:C17)</f>
        <v>343</v>
      </c>
      <c r="I19" t="s">
        <v>23</v>
      </c>
    </row>
    <row r="20" spans="1:9" ht="12.95" customHeight="1" x14ac:dyDescent="0.25">
      <c r="A20" s="39" t="s">
        <v>11</v>
      </c>
      <c r="B20" s="40"/>
      <c r="C20" s="40"/>
      <c r="D20" s="40"/>
      <c r="E20" s="40"/>
      <c r="F20" s="40"/>
      <c r="G20" s="16"/>
      <c r="H20">
        <f>SUM(F4:F17)</f>
        <v>44</v>
      </c>
      <c r="I20" t="s">
        <v>25</v>
      </c>
    </row>
    <row r="21" spans="1:9" ht="12.95" customHeight="1" x14ac:dyDescent="0.25">
      <c r="A21" s="41" t="s">
        <v>9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12</v>
      </c>
      <c r="B22" s="42"/>
      <c r="C22" s="42"/>
      <c r="D22" s="42"/>
      <c r="E22" s="42"/>
      <c r="F22" s="42"/>
      <c r="G22" s="16"/>
      <c r="H22">
        <f>SUM(D4:D17)</f>
        <v>299</v>
      </c>
      <c r="I22" t="s">
        <v>24</v>
      </c>
    </row>
    <row r="23" spans="1:9" ht="12.95" customHeight="1" x14ac:dyDescent="0.25">
      <c r="A23" s="41" t="s">
        <v>15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16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17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13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26:F26"/>
    <mergeCell ref="A27:G30"/>
    <mergeCell ref="A1:G2"/>
    <mergeCell ref="D3:E3"/>
    <mergeCell ref="F3:G3"/>
    <mergeCell ref="A20:F20"/>
    <mergeCell ref="A21:F21"/>
    <mergeCell ref="A22:F22"/>
    <mergeCell ref="A18:G18"/>
    <mergeCell ref="A19:F19"/>
    <mergeCell ref="A23:F2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31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7</v>
      </c>
      <c r="C3" s="5" t="s">
        <v>8</v>
      </c>
      <c r="D3" s="37" t="s">
        <v>18</v>
      </c>
      <c r="E3" s="38"/>
      <c r="F3" s="37" t="s">
        <v>19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21</v>
      </c>
      <c r="D4" s="6">
        <f>C4-F4</f>
        <v>16</v>
      </c>
      <c r="E4" s="12">
        <f>D4*100/C4</f>
        <v>76.19047619047619</v>
      </c>
      <c r="F4" s="6">
        <v>5</v>
      </c>
      <c r="G4" s="9">
        <f>F4*100/C4</f>
        <v>23.80952380952381</v>
      </c>
      <c r="H4" s="19"/>
    </row>
    <row r="5" spans="1:8" ht="21.95" customHeight="1" x14ac:dyDescent="0.25">
      <c r="A5" s="2" t="s">
        <v>21</v>
      </c>
      <c r="B5" s="8">
        <v>1</v>
      </c>
      <c r="C5" s="6">
        <f>C4</f>
        <v>21</v>
      </c>
      <c r="D5" s="6">
        <f t="shared" ref="D5:D17" si="0">C5-F5</f>
        <v>17</v>
      </c>
      <c r="E5" s="11">
        <f t="shared" ref="E5:E17" si="1">D5*100/C5</f>
        <v>80.952380952380949</v>
      </c>
      <c r="F5" s="6">
        <v>4</v>
      </c>
      <c r="G5" s="14">
        <f t="shared" ref="G5:G17" si="2">F5*100/C5</f>
        <v>19.047619047619047</v>
      </c>
      <c r="H5" s="19"/>
    </row>
    <row r="6" spans="1:8" ht="21.95" customHeight="1" x14ac:dyDescent="0.25">
      <c r="A6" s="7" t="s">
        <v>20</v>
      </c>
      <c r="B6" s="6">
        <v>2</v>
      </c>
      <c r="C6" s="6">
        <f>C5*2</f>
        <v>42</v>
      </c>
      <c r="D6" s="6">
        <f t="shared" si="0"/>
        <v>41</v>
      </c>
      <c r="E6" s="12">
        <f t="shared" si="1"/>
        <v>97.61904761904762</v>
      </c>
      <c r="F6" s="6">
        <f>1+0</f>
        <v>1</v>
      </c>
      <c r="G6" s="9">
        <f t="shared" si="2"/>
        <v>2.3809523809523809</v>
      </c>
      <c r="H6" s="19"/>
    </row>
    <row r="7" spans="1:8" ht="21.95" customHeight="1" x14ac:dyDescent="0.25">
      <c r="A7" s="3" t="s">
        <v>22</v>
      </c>
      <c r="B7" s="8">
        <v>1</v>
      </c>
      <c r="C7" s="6">
        <f>C4</f>
        <v>21</v>
      </c>
      <c r="D7" s="6">
        <f t="shared" si="0"/>
        <v>19</v>
      </c>
      <c r="E7" s="12">
        <f t="shared" si="1"/>
        <v>90.476190476190482</v>
      </c>
      <c r="F7" s="6">
        <v>2</v>
      </c>
      <c r="G7" s="9">
        <f t="shared" si="2"/>
        <v>9.5238095238095237</v>
      </c>
      <c r="H7" s="19"/>
    </row>
    <row r="8" spans="1:8" ht="21.95" customHeight="1" x14ac:dyDescent="0.25">
      <c r="A8" s="3" t="s">
        <v>2</v>
      </c>
      <c r="B8" s="8">
        <v>1</v>
      </c>
      <c r="C8" s="6">
        <f>C4</f>
        <v>21</v>
      </c>
      <c r="D8" s="6">
        <f t="shared" si="0"/>
        <v>20</v>
      </c>
      <c r="E8" s="12">
        <f t="shared" si="1"/>
        <v>95.238095238095241</v>
      </c>
      <c r="F8" s="6">
        <v>1</v>
      </c>
      <c r="G8" s="9">
        <f t="shared" si="2"/>
        <v>4.7619047619047619</v>
      </c>
      <c r="H8" s="19"/>
    </row>
    <row r="9" spans="1:8" ht="21.95" customHeight="1" x14ac:dyDescent="0.25">
      <c r="A9" s="3" t="s">
        <v>2</v>
      </c>
      <c r="B9" s="8">
        <v>1</v>
      </c>
      <c r="C9" s="6">
        <f>C4</f>
        <v>21</v>
      </c>
      <c r="D9" s="6">
        <f t="shared" si="0"/>
        <v>18</v>
      </c>
      <c r="E9" s="12">
        <f t="shared" si="1"/>
        <v>85.714285714285708</v>
      </c>
      <c r="F9" s="6">
        <v>3</v>
      </c>
      <c r="G9" s="9">
        <f t="shared" si="2"/>
        <v>14.285714285714286</v>
      </c>
      <c r="H9" s="19"/>
    </row>
    <row r="10" spans="1:8" ht="21.95" customHeight="1" x14ac:dyDescent="0.25">
      <c r="A10" s="3" t="s">
        <v>3</v>
      </c>
      <c r="B10" s="8">
        <v>1</v>
      </c>
      <c r="C10" s="6">
        <f>C4</f>
        <v>21</v>
      </c>
      <c r="D10" s="6">
        <f t="shared" si="0"/>
        <v>20</v>
      </c>
      <c r="E10" s="12">
        <f t="shared" si="1"/>
        <v>95.238095238095241</v>
      </c>
      <c r="F10" s="6">
        <v>1</v>
      </c>
      <c r="G10" s="9">
        <f t="shared" si="2"/>
        <v>4.7619047619047619</v>
      </c>
      <c r="H10" s="19"/>
    </row>
    <row r="11" spans="1:8" ht="21.95" customHeight="1" x14ac:dyDescent="0.25">
      <c r="A11" s="3" t="s">
        <v>6</v>
      </c>
      <c r="B11" s="8">
        <v>1</v>
      </c>
      <c r="C11" s="6">
        <f>C4</f>
        <v>21</v>
      </c>
      <c r="D11" s="6">
        <f t="shared" si="0"/>
        <v>19</v>
      </c>
      <c r="E11" s="12">
        <f t="shared" si="1"/>
        <v>90.476190476190482</v>
      </c>
      <c r="F11" s="6">
        <v>2</v>
      </c>
      <c r="G11" s="9">
        <f t="shared" si="2"/>
        <v>9.5238095238095237</v>
      </c>
      <c r="H11" s="19"/>
    </row>
    <row r="12" spans="1:8" ht="21.95" customHeight="1" x14ac:dyDescent="0.25">
      <c r="A12" s="3" t="s">
        <v>4</v>
      </c>
      <c r="B12" s="8">
        <v>1</v>
      </c>
      <c r="C12" s="6">
        <f>C4</f>
        <v>21</v>
      </c>
      <c r="D12" s="6">
        <f t="shared" si="0"/>
        <v>20</v>
      </c>
      <c r="E12" s="12">
        <f t="shared" si="1"/>
        <v>95.238095238095241</v>
      </c>
      <c r="F12" s="6">
        <v>1</v>
      </c>
      <c r="G12" s="9">
        <f t="shared" si="2"/>
        <v>4.7619047619047619</v>
      </c>
      <c r="H12" s="19"/>
    </row>
    <row r="13" spans="1:8" ht="21.95" customHeight="1" x14ac:dyDescent="0.25">
      <c r="A13" s="3" t="s">
        <v>26</v>
      </c>
      <c r="B13" s="8">
        <v>1</v>
      </c>
      <c r="C13" s="6">
        <f>C4</f>
        <v>21</v>
      </c>
      <c r="D13" s="6">
        <f t="shared" si="0"/>
        <v>18</v>
      </c>
      <c r="E13" s="12">
        <f t="shared" si="1"/>
        <v>85.714285714285708</v>
      </c>
      <c r="F13" s="6">
        <v>3</v>
      </c>
      <c r="G13" s="9">
        <f t="shared" si="2"/>
        <v>14.285714285714286</v>
      </c>
      <c r="H13" s="19"/>
    </row>
    <row r="14" spans="1:8" ht="21.95" customHeight="1" x14ac:dyDescent="0.25">
      <c r="A14" s="3" t="s">
        <v>30</v>
      </c>
      <c r="B14" s="8">
        <v>1</v>
      </c>
      <c r="C14" s="6">
        <f>C4*2</f>
        <v>42</v>
      </c>
      <c r="D14" s="6">
        <f t="shared" si="0"/>
        <v>37</v>
      </c>
      <c r="E14" s="12">
        <f t="shared" si="1"/>
        <v>88.095238095238102</v>
      </c>
      <c r="F14" s="6">
        <f>5+0</f>
        <v>5</v>
      </c>
      <c r="G14" s="9">
        <f t="shared" si="2"/>
        <v>11.904761904761905</v>
      </c>
      <c r="H14" s="19"/>
    </row>
    <row r="15" spans="1:8" ht="21.95" customHeight="1" x14ac:dyDescent="0.25">
      <c r="A15" s="3" t="s">
        <v>27</v>
      </c>
      <c r="B15" s="22">
        <v>1</v>
      </c>
      <c r="C15" s="6">
        <f>C4</f>
        <v>21</v>
      </c>
      <c r="D15" s="6">
        <f t="shared" si="0"/>
        <v>20</v>
      </c>
      <c r="E15" s="12">
        <f t="shared" si="1"/>
        <v>95.238095238095241</v>
      </c>
      <c r="F15" s="6">
        <v>1</v>
      </c>
      <c r="G15" s="9">
        <f t="shared" si="2"/>
        <v>4.7619047619047619</v>
      </c>
      <c r="H15" s="19"/>
    </row>
    <row r="16" spans="1:8" ht="21.95" customHeight="1" x14ac:dyDescent="0.25">
      <c r="A16" s="25" t="s">
        <v>5</v>
      </c>
      <c r="B16" s="8">
        <v>1</v>
      </c>
      <c r="C16" s="6">
        <f>C4</f>
        <v>21</v>
      </c>
      <c r="D16" s="8">
        <f t="shared" si="0"/>
        <v>11.5</v>
      </c>
      <c r="E16" s="11">
        <f t="shared" si="1"/>
        <v>54.761904761904759</v>
      </c>
      <c r="F16" s="8">
        <v>9.5</v>
      </c>
      <c r="G16" s="26">
        <f t="shared" si="2"/>
        <v>45.238095238095241</v>
      </c>
      <c r="H16" s="19"/>
    </row>
    <row r="17" spans="1:9" ht="21.95" customHeight="1" thickBot="1" x14ac:dyDescent="0.3">
      <c r="A17" s="24" t="s">
        <v>28</v>
      </c>
      <c r="B17" s="23">
        <v>1</v>
      </c>
      <c r="C17" s="6">
        <v>12</v>
      </c>
      <c r="D17" s="23">
        <f t="shared" si="0"/>
        <v>12</v>
      </c>
      <c r="E17" s="13">
        <f t="shared" si="1"/>
        <v>100</v>
      </c>
      <c r="F17" s="23">
        <v>0</v>
      </c>
      <c r="G17" s="10">
        <f t="shared" si="2"/>
        <v>0</v>
      </c>
      <c r="H17" s="19"/>
    </row>
    <row r="18" spans="1:9" ht="18.75" customHeight="1" x14ac:dyDescent="0.3">
      <c r="A18" s="43" t="s">
        <v>14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10</v>
      </c>
      <c r="B19" s="40"/>
      <c r="C19" s="40"/>
      <c r="D19" s="40"/>
      <c r="E19" s="40"/>
      <c r="F19" s="40"/>
      <c r="G19" s="16"/>
      <c r="H19">
        <f>SUM(C4:C17)</f>
        <v>327</v>
      </c>
      <c r="I19" t="s">
        <v>23</v>
      </c>
    </row>
    <row r="20" spans="1:9" ht="12.95" customHeight="1" x14ac:dyDescent="0.25">
      <c r="A20" s="39" t="s">
        <v>11</v>
      </c>
      <c r="B20" s="40"/>
      <c r="C20" s="40"/>
      <c r="D20" s="40"/>
      <c r="E20" s="40"/>
      <c r="F20" s="40"/>
      <c r="G20" s="16"/>
      <c r="H20">
        <f>SUM(F4:F17)</f>
        <v>38.5</v>
      </c>
      <c r="I20" t="s">
        <v>25</v>
      </c>
    </row>
    <row r="21" spans="1:9" ht="12.95" customHeight="1" x14ac:dyDescent="0.25">
      <c r="A21" s="41" t="s">
        <v>9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12</v>
      </c>
      <c r="B22" s="42"/>
      <c r="C22" s="42"/>
      <c r="D22" s="42"/>
      <c r="E22" s="42"/>
      <c r="F22" s="42"/>
      <c r="G22" s="16"/>
      <c r="H22">
        <f>SUM(D4:D17)</f>
        <v>288.5</v>
      </c>
      <c r="I22" t="s">
        <v>24</v>
      </c>
    </row>
    <row r="23" spans="1:9" ht="12.95" customHeight="1" x14ac:dyDescent="0.25">
      <c r="A23" s="41" t="s">
        <v>15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16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17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13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9:F19"/>
    <mergeCell ref="A18:G18"/>
    <mergeCell ref="A27:G30"/>
    <mergeCell ref="A21:F21"/>
    <mergeCell ref="A22:F22"/>
    <mergeCell ref="A20:F20"/>
    <mergeCell ref="A23:F23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32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7</v>
      </c>
      <c r="C3" s="5" t="s">
        <v>8</v>
      </c>
      <c r="D3" s="37" t="s">
        <v>18</v>
      </c>
      <c r="E3" s="38"/>
      <c r="F3" s="37" t="s">
        <v>19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21</v>
      </c>
      <c r="D4" s="6">
        <f>C4-F4</f>
        <v>20</v>
      </c>
      <c r="E4" s="12">
        <f>D4*100/C4</f>
        <v>95.238095238095241</v>
      </c>
      <c r="F4" s="6">
        <v>1</v>
      </c>
      <c r="G4" s="9">
        <f>F4*100/C4</f>
        <v>4.7619047619047619</v>
      </c>
      <c r="H4" s="19"/>
    </row>
    <row r="5" spans="1:8" ht="21.95" customHeight="1" x14ac:dyDescent="0.25">
      <c r="A5" s="2" t="s">
        <v>21</v>
      </c>
      <c r="B5" s="8">
        <v>1</v>
      </c>
      <c r="C5" s="6">
        <f>C4</f>
        <v>21</v>
      </c>
      <c r="D5" s="6">
        <f t="shared" ref="D5:D17" si="0">C5-F5</f>
        <v>19</v>
      </c>
      <c r="E5" s="11">
        <f t="shared" ref="E5:E17" si="1">D5*100/C5</f>
        <v>90.476190476190482</v>
      </c>
      <c r="F5" s="6">
        <v>2</v>
      </c>
      <c r="G5" s="14">
        <f t="shared" ref="G5:G17" si="2">F5*100/C5</f>
        <v>9.5238095238095237</v>
      </c>
      <c r="H5" s="19"/>
    </row>
    <row r="6" spans="1:8" ht="21.95" customHeight="1" x14ac:dyDescent="0.25">
      <c r="A6" s="7" t="s">
        <v>20</v>
      </c>
      <c r="B6" s="6">
        <v>2</v>
      </c>
      <c r="C6" s="6">
        <f>C5*2</f>
        <v>42</v>
      </c>
      <c r="D6" s="6">
        <f t="shared" si="0"/>
        <v>41</v>
      </c>
      <c r="E6" s="12">
        <f t="shared" si="1"/>
        <v>97.61904761904762</v>
      </c>
      <c r="F6" s="6">
        <f>1+0</f>
        <v>1</v>
      </c>
      <c r="G6" s="9">
        <f t="shared" si="2"/>
        <v>2.3809523809523809</v>
      </c>
      <c r="H6" s="19"/>
    </row>
    <row r="7" spans="1:8" ht="21.95" customHeight="1" x14ac:dyDescent="0.25">
      <c r="A7" s="3" t="s">
        <v>22</v>
      </c>
      <c r="B7" s="8">
        <v>1</v>
      </c>
      <c r="C7" s="6">
        <f>C4</f>
        <v>21</v>
      </c>
      <c r="D7" s="6">
        <f t="shared" si="0"/>
        <v>17</v>
      </c>
      <c r="E7" s="12">
        <f t="shared" si="1"/>
        <v>80.952380952380949</v>
      </c>
      <c r="F7" s="6">
        <v>4</v>
      </c>
      <c r="G7" s="9">
        <f t="shared" si="2"/>
        <v>19.047619047619047</v>
      </c>
      <c r="H7" s="19"/>
    </row>
    <row r="8" spans="1:8" ht="21.95" customHeight="1" x14ac:dyDescent="0.25">
      <c r="A8" s="3" t="s">
        <v>2</v>
      </c>
      <c r="B8" s="8">
        <v>1</v>
      </c>
      <c r="C8" s="6">
        <f>C4</f>
        <v>21</v>
      </c>
      <c r="D8" s="6">
        <f t="shared" si="0"/>
        <v>21</v>
      </c>
      <c r="E8" s="12">
        <f t="shared" si="1"/>
        <v>100</v>
      </c>
      <c r="F8" s="6">
        <v>0</v>
      </c>
      <c r="G8" s="9">
        <f t="shared" si="2"/>
        <v>0</v>
      </c>
      <c r="H8" s="19"/>
    </row>
    <row r="9" spans="1:8" ht="21.95" customHeight="1" x14ac:dyDescent="0.25">
      <c r="A9" s="3" t="s">
        <v>2</v>
      </c>
      <c r="B9" s="8">
        <v>1</v>
      </c>
      <c r="C9" s="6">
        <f>C4</f>
        <v>21</v>
      </c>
      <c r="D9" s="6">
        <f t="shared" si="0"/>
        <v>20</v>
      </c>
      <c r="E9" s="12">
        <f t="shared" si="1"/>
        <v>95.238095238095241</v>
      </c>
      <c r="F9" s="6">
        <v>1</v>
      </c>
      <c r="G9" s="9">
        <f t="shared" si="2"/>
        <v>4.7619047619047619</v>
      </c>
      <c r="H9" s="19"/>
    </row>
    <row r="10" spans="1:8" ht="21.95" customHeight="1" x14ac:dyDescent="0.25">
      <c r="A10" s="3" t="s">
        <v>3</v>
      </c>
      <c r="B10" s="8">
        <v>1</v>
      </c>
      <c r="C10" s="6">
        <f>C4</f>
        <v>21</v>
      </c>
      <c r="D10" s="6">
        <f t="shared" si="0"/>
        <v>19</v>
      </c>
      <c r="E10" s="12">
        <f t="shared" si="1"/>
        <v>90.476190476190482</v>
      </c>
      <c r="F10" s="6">
        <v>2</v>
      </c>
      <c r="G10" s="9">
        <f t="shared" si="2"/>
        <v>9.5238095238095237</v>
      </c>
      <c r="H10" s="19"/>
    </row>
    <row r="11" spans="1:8" ht="21.95" customHeight="1" x14ac:dyDescent="0.25">
      <c r="A11" s="3" t="s">
        <v>6</v>
      </c>
      <c r="B11" s="8">
        <v>1</v>
      </c>
      <c r="C11" s="6">
        <f>C4</f>
        <v>21</v>
      </c>
      <c r="D11" s="6">
        <f t="shared" si="0"/>
        <v>20</v>
      </c>
      <c r="E11" s="12">
        <f t="shared" si="1"/>
        <v>95.238095238095241</v>
      </c>
      <c r="F11" s="6">
        <v>1</v>
      </c>
      <c r="G11" s="9">
        <f t="shared" si="2"/>
        <v>4.7619047619047619</v>
      </c>
      <c r="H11" s="19"/>
    </row>
    <row r="12" spans="1:8" ht="21.95" customHeight="1" x14ac:dyDescent="0.25">
      <c r="A12" s="3" t="s">
        <v>4</v>
      </c>
      <c r="B12" s="8">
        <v>1</v>
      </c>
      <c r="C12" s="6">
        <f>C4</f>
        <v>21</v>
      </c>
      <c r="D12" s="6">
        <f t="shared" si="0"/>
        <v>19</v>
      </c>
      <c r="E12" s="12">
        <f t="shared" si="1"/>
        <v>90.476190476190482</v>
      </c>
      <c r="F12" s="6">
        <v>2</v>
      </c>
      <c r="G12" s="9">
        <f t="shared" si="2"/>
        <v>9.5238095238095237</v>
      </c>
      <c r="H12" s="19"/>
    </row>
    <row r="13" spans="1:8" ht="21.95" customHeight="1" x14ac:dyDescent="0.25">
      <c r="A13" s="3" t="s">
        <v>26</v>
      </c>
      <c r="B13" s="8">
        <v>1</v>
      </c>
      <c r="C13" s="6">
        <f>C4</f>
        <v>21</v>
      </c>
      <c r="D13" s="6">
        <f t="shared" si="0"/>
        <v>15</v>
      </c>
      <c r="E13" s="12">
        <f t="shared" si="1"/>
        <v>71.428571428571431</v>
      </c>
      <c r="F13" s="6">
        <v>6</v>
      </c>
      <c r="G13" s="9">
        <f t="shared" si="2"/>
        <v>28.571428571428573</v>
      </c>
      <c r="H13" s="19"/>
    </row>
    <row r="14" spans="1:8" ht="21.95" customHeight="1" x14ac:dyDescent="0.25">
      <c r="A14" s="3" t="s">
        <v>30</v>
      </c>
      <c r="B14" s="8">
        <v>2</v>
      </c>
      <c r="C14" s="6">
        <f>C4*2</f>
        <v>42</v>
      </c>
      <c r="D14" s="6">
        <f t="shared" si="0"/>
        <v>40</v>
      </c>
      <c r="E14" s="12">
        <f t="shared" si="1"/>
        <v>95.238095238095241</v>
      </c>
      <c r="F14" s="6">
        <f>2+0</f>
        <v>2</v>
      </c>
      <c r="G14" s="9">
        <f t="shared" si="2"/>
        <v>4.7619047619047619</v>
      </c>
      <c r="H14" s="19"/>
    </row>
    <row r="15" spans="1:8" ht="21.95" customHeight="1" x14ac:dyDescent="0.25">
      <c r="A15" s="3" t="s">
        <v>27</v>
      </c>
      <c r="B15" s="22">
        <v>1</v>
      </c>
      <c r="C15" s="6">
        <f>C4</f>
        <v>21</v>
      </c>
      <c r="D15" s="6">
        <f t="shared" si="0"/>
        <v>19.5</v>
      </c>
      <c r="E15" s="12">
        <f t="shared" si="1"/>
        <v>92.857142857142861</v>
      </c>
      <c r="F15" s="6">
        <v>1.5</v>
      </c>
      <c r="G15" s="9">
        <f t="shared" si="2"/>
        <v>7.1428571428571432</v>
      </c>
      <c r="H15" s="19"/>
    </row>
    <row r="16" spans="1:8" ht="21.95" customHeight="1" x14ac:dyDescent="0.25">
      <c r="A16" s="25" t="s">
        <v>5</v>
      </c>
      <c r="B16" s="8">
        <v>1</v>
      </c>
      <c r="C16" s="6">
        <f>C4</f>
        <v>21</v>
      </c>
      <c r="D16" s="8">
        <f t="shared" si="0"/>
        <v>0</v>
      </c>
      <c r="E16" s="11">
        <f t="shared" si="1"/>
        <v>0</v>
      </c>
      <c r="F16" s="8">
        <v>21</v>
      </c>
      <c r="G16" s="26">
        <f t="shared" si="2"/>
        <v>100</v>
      </c>
      <c r="H16" s="19"/>
    </row>
    <row r="17" spans="1:9" ht="21.95" customHeight="1" thickBot="1" x14ac:dyDescent="0.3">
      <c r="A17" s="24" t="s">
        <v>28</v>
      </c>
      <c r="B17" s="23">
        <v>1</v>
      </c>
      <c r="C17" s="6">
        <v>13</v>
      </c>
      <c r="D17" s="23">
        <f t="shared" si="0"/>
        <v>13</v>
      </c>
      <c r="E17" s="13">
        <f t="shared" si="1"/>
        <v>100</v>
      </c>
      <c r="F17" s="23">
        <v>0</v>
      </c>
      <c r="G17" s="10">
        <f t="shared" si="2"/>
        <v>0</v>
      </c>
      <c r="H17" s="19"/>
    </row>
    <row r="18" spans="1:9" ht="18.75" customHeight="1" x14ac:dyDescent="0.3">
      <c r="A18" s="43" t="s">
        <v>14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10</v>
      </c>
      <c r="B19" s="40"/>
      <c r="C19" s="40"/>
      <c r="D19" s="40"/>
      <c r="E19" s="40"/>
      <c r="F19" s="40"/>
      <c r="G19" s="16"/>
      <c r="H19">
        <f>SUM(C4:C17)</f>
        <v>328</v>
      </c>
      <c r="I19" t="s">
        <v>23</v>
      </c>
    </row>
    <row r="20" spans="1:9" ht="12.95" customHeight="1" x14ac:dyDescent="0.25">
      <c r="A20" s="39" t="s">
        <v>11</v>
      </c>
      <c r="B20" s="40"/>
      <c r="C20" s="40"/>
      <c r="D20" s="40"/>
      <c r="E20" s="40"/>
      <c r="F20" s="40"/>
      <c r="G20" s="16"/>
      <c r="H20">
        <f>SUM(F4:F17)</f>
        <v>44.5</v>
      </c>
      <c r="I20" t="s">
        <v>25</v>
      </c>
    </row>
    <row r="21" spans="1:9" ht="12.95" customHeight="1" x14ac:dyDescent="0.25">
      <c r="A21" s="41" t="s">
        <v>9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12</v>
      </c>
      <c r="B22" s="42"/>
      <c r="C22" s="42"/>
      <c r="D22" s="42"/>
      <c r="E22" s="42"/>
      <c r="F22" s="42"/>
      <c r="G22" s="16"/>
      <c r="H22">
        <f>SUM(D4:D17)</f>
        <v>283.5</v>
      </c>
      <c r="I22" t="s">
        <v>24</v>
      </c>
    </row>
    <row r="23" spans="1:9" ht="12.95" customHeight="1" x14ac:dyDescent="0.25">
      <c r="A23" s="41" t="s">
        <v>15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16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17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13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workbookViewId="0">
      <selection activeCell="I4" sqref="I4:J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  <col min="8" max="8" width="0" hidden="1" customWidth="1"/>
  </cols>
  <sheetData>
    <row r="1" spans="1:9" x14ac:dyDescent="0.25">
      <c r="A1" s="31" t="s">
        <v>33</v>
      </c>
      <c r="B1" s="32"/>
      <c r="C1" s="32"/>
      <c r="D1" s="32"/>
      <c r="E1" s="32"/>
      <c r="F1" s="32"/>
      <c r="G1" s="33"/>
    </row>
    <row r="2" spans="1:9" ht="24" customHeight="1" thickBot="1" x14ac:dyDescent="0.3">
      <c r="A2" s="34"/>
      <c r="B2" s="35"/>
      <c r="C2" s="35"/>
      <c r="D2" s="35"/>
      <c r="E2" s="35"/>
      <c r="F2" s="35"/>
      <c r="G2" s="36"/>
    </row>
    <row r="3" spans="1:9" ht="21.95" customHeight="1" thickBot="1" x14ac:dyDescent="0.35">
      <c r="A3" s="1" t="s">
        <v>0</v>
      </c>
      <c r="B3" s="4" t="s">
        <v>7</v>
      </c>
      <c r="C3" s="5" t="s">
        <v>8</v>
      </c>
      <c r="D3" s="37" t="s">
        <v>18</v>
      </c>
      <c r="E3" s="38"/>
      <c r="F3" s="37" t="s">
        <v>19</v>
      </c>
      <c r="G3" s="38"/>
      <c r="H3" s="18"/>
      <c r="I3" s="18"/>
    </row>
    <row r="4" spans="1:9" ht="21.95" customHeight="1" x14ac:dyDescent="0.25">
      <c r="A4" s="15" t="s">
        <v>1</v>
      </c>
      <c r="B4" s="6">
        <v>1</v>
      </c>
      <c r="C4" s="6">
        <v>20</v>
      </c>
      <c r="D4" s="6">
        <f>C4-F4</f>
        <v>19</v>
      </c>
      <c r="E4" s="12">
        <f>D4*100/C4</f>
        <v>95</v>
      </c>
      <c r="F4" s="6">
        <v>1</v>
      </c>
      <c r="G4" s="9">
        <f>F4*100/C4</f>
        <v>5</v>
      </c>
      <c r="H4" s="18"/>
      <c r="I4" s="19"/>
    </row>
    <row r="5" spans="1:9" ht="21.95" customHeight="1" x14ac:dyDescent="0.25">
      <c r="A5" s="2" t="s">
        <v>21</v>
      </c>
      <c r="B5" s="8">
        <v>1</v>
      </c>
      <c r="C5" s="6">
        <f>C4</f>
        <v>20</v>
      </c>
      <c r="D5" s="6">
        <f t="shared" ref="D5:D17" si="0">C5-F5</f>
        <v>16</v>
      </c>
      <c r="E5" s="11">
        <f t="shared" ref="E5:E17" si="1">D5*100/C5</f>
        <v>80</v>
      </c>
      <c r="F5" s="6">
        <v>4</v>
      </c>
      <c r="G5" s="14">
        <f t="shared" ref="G5:G17" si="2">F5*100/C5</f>
        <v>20</v>
      </c>
      <c r="H5" s="18"/>
      <c r="I5" s="19"/>
    </row>
    <row r="6" spans="1:9" ht="21.95" customHeight="1" x14ac:dyDescent="0.25">
      <c r="A6" s="7" t="s">
        <v>20</v>
      </c>
      <c r="B6" s="6">
        <v>2</v>
      </c>
      <c r="C6" s="6">
        <f>C5*2</f>
        <v>40</v>
      </c>
      <c r="D6" s="6">
        <f t="shared" si="0"/>
        <v>32</v>
      </c>
      <c r="E6" s="12">
        <f t="shared" si="1"/>
        <v>80</v>
      </c>
      <c r="F6" s="6">
        <f>2+6</f>
        <v>8</v>
      </c>
      <c r="G6" s="9">
        <f t="shared" si="2"/>
        <v>20</v>
      </c>
      <c r="H6" s="18"/>
      <c r="I6" s="19"/>
    </row>
    <row r="7" spans="1:9" ht="21.95" customHeight="1" x14ac:dyDescent="0.25">
      <c r="A7" s="3" t="s">
        <v>22</v>
      </c>
      <c r="B7" s="8">
        <v>1</v>
      </c>
      <c r="C7" s="6">
        <f>C4</f>
        <v>20</v>
      </c>
      <c r="D7" s="6">
        <f t="shared" si="0"/>
        <v>18</v>
      </c>
      <c r="E7" s="12">
        <f t="shared" si="1"/>
        <v>90</v>
      </c>
      <c r="F7" s="6">
        <v>2</v>
      </c>
      <c r="G7" s="9">
        <f t="shared" si="2"/>
        <v>10</v>
      </c>
      <c r="H7" s="18"/>
      <c r="I7" s="19"/>
    </row>
    <row r="8" spans="1:9" ht="21.95" customHeight="1" x14ac:dyDescent="0.25">
      <c r="A8" s="3" t="s">
        <v>2</v>
      </c>
      <c r="B8" s="8">
        <v>1</v>
      </c>
      <c r="C8" s="6">
        <f>C4</f>
        <v>20</v>
      </c>
      <c r="D8" s="6">
        <f t="shared" si="0"/>
        <v>18</v>
      </c>
      <c r="E8" s="12">
        <f t="shared" si="1"/>
        <v>90</v>
      </c>
      <c r="F8" s="6">
        <v>2</v>
      </c>
      <c r="G8" s="9">
        <f t="shared" si="2"/>
        <v>10</v>
      </c>
      <c r="H8" s="18"/>
      <c r="I8" s="19"/>
    </row>
    <row r="9" spans="1:9" ht="21.95" customHeight="1" x14ac:dyDescent="0.25">
      <c r="A9" s="3" t="s">
        <v>2</v>
      </c>
      <c r="B9" s="8">
        <v>1</v>
      </c>
      <c r="C9" s="6">
        <f>C4</f>
        <v>20</v>
      </c>
      <c r="D9" s="6">
        <f t="shared" si="0"/>
        <v>16</v>
      </c>
      <c r="E9" s="12">
        <f t="shared" si="1"/>
        <v>80</v>
      </c>
      <c r="F9" s="6">
        <v>4</v>
      </c>
      <c r="G9" s="9">
        <f t="shared" si="2"/>
        <v>20</v>
      </c>
      <c r="H9" s="18"/>
      <c r="I9" s="19"/>
    </row>
    <row r="10" spans="1:9" ht="21.95" customHeight="1" x14ac:dyDescent="0.25">
      <c r="A10" s="3" t="s">
        <v>3</v>
      </c>
      <c r="B10" s="8">
        <v>1</v>
      </c>
      <c r="C10" s="6">
        <f>C4</f>
        <v>20</v>
      </c>
      <c r="D10" s="6">
        <f t="shared" si="0"/>
        <v>15</v>
      </c>
      <c r="E10" s="12">
        <f t="shared" si="1"/>
        <v>75</v>
      </c>
      <c r="F10" s="6">
        <v>5</v>
      </c>
      <c r="G10" s="9">
        <f t="shared" si="2"/>
        <v>25</v>
      </c>
      <c r="H10" s="18"/>
      <c r="I10" s="19"/>
    </row>
    <row r="11" spans="1:9" ht="21.95" customHeight="1" x14ac:dyDescent="0.25">
      <c r="A11" s="3" t="s">
        <v>6</v>
      </c>
      <c r="B11" s="8">
        <v>1</v>
      </c>
      <c r="C11" s="6">
        <f>C4</f>
        <v>20</v>
      </c>
      <c r="D11" s="6">
        <f t="shared" si="0"/>
        <v>17.5</v>
      </c>
      <c r="E11" s="12">
        <f t="shared" si="1"/>
        <v>87.5</v>
      </c>
      <c r="F11" s="6">
        <v>2.5</v>
      </c>
      <c r="G11" s="9">
        <f t="shared" si="2"/>
        <v>12.5</v>
      </c>
      <c r="H11" s="18"/>
      <c r="I11" s="19"/>
    </row>
    <row r="12" spans="1:9" ht="21.95" customHeight="1" x14ac:dyDescent="0.25">
      <c r="A12" s="3" t="s">
        <v>4</v>
      </c>
      <c r="B12" s="8">
        <v>1</v>
      </c>
      <c r="C12" s="6">
        <f>C4</f>
        <v>20</v>
      </c>
      <c r="D12" s="6">
        <f t="shared" si="0"/>
        <v>17</v>
      </c>
      <c r="E12" s="12">
        <f t="shared" si="1"/>
        <v>85</v>
      </c>
      <c r="F12" s="6">
        <v>3</v>
      </c>
      <c r="G12" s="9">
        <f t="shared" si="2"/>
        <v>15</v>
      </c>
      <c r="H12" s="18"/>
      <c r="I12" s="19"/>
    </row>
    <row r="13" spans="1:9" ht="21.95" customHeight="1" x14ac:dyDescent="0.25">
      <c r="A13" s="3" t="s">
        <v>26</v>
      </c>
      <c r="B13" s="8">
        <v>1</v>
      </c>
      <c r="C13" s="6">
        <v>20</v>
      </c>
      <c r="D13" s="6">
        <f t="shared" si="0"/>
        <v>14</v>
      </c>
      <c r="E13" s="12">
        <f t="shared" si="1"/>
        <v>70</v>
      </c>
      <c r="F13" s="6">
        <v>6</v>
      </c>
      <c r="G13" s="9">
        <f t="shared" si="2"/>
        <v>30</v>
      </c>
      <c r="H13" s="18"/>
      <c r="I13" s="19"/>
    </row>
    <row r="14" spans="1:9" ht="21.95" customHeight="1" x14ac:dyDescent="0.25">
      <c r="A14" s="3" t="s">
        <v>30</v>
      </c>
      <c r="B14" s="8">
        <v>2</v>
      </c>
      <c r="C14" s="6">
        <v>40</v>
      </c>
      <c r="D14" s="6">
        <f t="shared" si="0"/>
        <v>38</v>
      </c>
      <c r="E14" s="12">
        <f t="shared" si="1"/>
        <v>95</v>
      </c>
      <c r="F14" s="6">
        <f>1+1</f>
        <v>2</v>
      </c>
      <c r="G14" s="9">
        <f t="shared" si="2"/>
        <v>5</v>
      </c>
      <c r="H14" s="18"/>
      <c r="I14" s="19"/>
    </row>
    <row r="15" spans="1:9" ht="21.95" customHeight="1" x14ac:dyDescent="0.25">
      <c r="A15" s="3" t="s">
        <v>27</v>
      </c>
      <c r="B15" s="22">
        <v>1</v>
      </c>
      <c r="C15" s="6">
        <f>C4</f>
        <v>20</v>
      </c>
      <c r="D15" s="6">
        <f t="shared" si="0"/>
        <v>17</v>
      </c>
      <c r="E15" s="12">
        <f t="shared" si="1"/>
        <v>85</v>
      </c>
      <c r="F15" s="6">
        <v>3</v>
      </c>
      <c r="G15" s="9">
        <f t="shared" si="2"/>
        <v>15</v>
      </c>
      <c r="H15" s="18"/>
      <c r="I15" s="19"/>
    </row>
    <row r="16" spans="1:9" ht="21.95" customHeight="1" x14ac:dyDescent="0.25">
      <c r="A16" s="25" t="s">
        <v>5</v>
      </c>
      <c r="B16" s="8">
        <v>1</v>
      </c>
      <c r="C16" s="6">
        <f>C4</f>
        <v>20</v>
      </c>
      <c r="D16" s="8">
        <f t="shared" si="0"/>
        <v>0</v>
      </c>
      <c r="E16" s="11">
        <f t="shared" si="1"/>
        <v>0</v>
      </c>
      <c r="F16" s="8">
        <v>20</v>
      </c>
      <c r="G16" s="26">
        <f t="shared" si="2"/>
        <v>100</v>
      </c>
      <c r="H16" s="18"/>
      <c r="I16" s="19"/>
    </row>
    <row r="17" spans="1:10" ht="21.95" customHeight="1" thickBot="1" x14ac:dyDescent="0.3">
      <c r="A17" s="24" t="s">
        <v>28</v>
      </c>
      <c r="B17" s="23">
        <v>1</v>
      </c>
      <c r="C17" s="6">
        <v>13</v>
      </c>
      <c r="D17" s="23">
        <f t="shared" si="0"/>
        <v>11</v>
      </c>
      <c r="E17" s="13">
        <f t="shared" si="1"/>
        <v>84.615384615384613</v>
      </c>
      <c r="F17" s="23">
        <v>2</v>
      </c>
      <c r="G17" s="10">
        <f t="shared" si="2"/>
        <v>15.384615384615385</v>
      </c>
      <c r="H17" s="18"/>
      <c r="I17" s="19"/>
    </row>
    <row r="18" spans="1:10" ht="18.75" customHeight="1" x14ac:dyDescent="0.3">
      <c r="A18" s="43" t="s">
        <v>14</v>
      </c>
      <c r="B18" s="44"/>
      <c r="C18" s="44"/>
      <c r="D18" s="44"/>
      <c r="E18" s="44"/>
      <c r="F18" s="44"/>
      <c r="G18" s="45"/>
    </row>
    <row r="19" spans="1:10" ht="12.95" customHeight="1" x14ac:dyDescent="0.25">
      <c r="A19" s="39" t="s">
        <v>10</v>
      </c>
      <c r="B19" s="40"/>
      <c r="C19" s="40"/>
      <c r="D19" s="40"/>
      <c r="E19" s="40"/>
      <c r="F19" s="40"/>
      <c r="G19" s="16"/>
      <c r="I19">
        <f>SUM(C4:C17)</f>
        <v>313</v>
      </c>
      <c r="J19" t="s">
        <v>23</v>
      </c>
    </row>
    <row r="20" spans="1:10" ht="12.95" customHeight="1" x14ac:dyDescent="0.25">
      <c r="A20" s="39" t="s">
        <v>11</v>
      </c>
      <c r="B20" s="40"/>
      <c r="C20" s="40"/>
      <c r="D20" s="40"/>
      <c r="E20" s="40"/>
      <c r="F20" s="40"/>
      <c r="G20" s="16"/>
      <c r="I20">
        <f>SUM(F4:F17)</f>
        <v>64.5</v>
      </c>
      <c r="J20" t="s">
        <v>25</v>
      </c>
    </row>
    <row r="21" spans="1:10" ht="12.95" customHeight="1" x14ac:dyDescent="0.25">
      <c r="A21" s="41" t="s">
        <v>9</v>
      </c>
      <c r="B21" s="42"/>
      <c r="C21" s="42"/>
      <c r="D21" s="42"/>
      <c r="E21" s="42"/>
      <c r="F21" s="42"/>
      <c r="G21" s="16"/>
    </row>
    <row r="22" spans="1:10" ht="12.95" customHeight="1" x14ac:dyDescent="0.25">
      <c r="A22" s="41" t="s">
        <v>12</v>
      </c>
      <c r="B22" s="42"/>
      <c r="C22" s="42"/>
      <c r="D22" s="42"/>
      <c r="E22" s="42"/>
      <c r="F22" s="42"/>
      <c r="G22" s="16"/>
      <c r="I22">
        <f>SUM(D4:D17)</f>
        <v>248.5</v>
      </c>
      <c r="J22" t="s">
        <v>24</v>
      </c>
    </row>
    <row r="23" spans="1:10" ht="12.95" customHeight="1" x14ac:dyDescent="0.25">
      <c r="A23" s="41" t="s">
        <v>15</v>
      </c>
      <c r="B23" s="42"/>
      <c r="C23" s="42"/>
      <c r="D23" s="42"/>
      <c r="E23" s="42"/>
      <c r="F23" s="42"/>
      <c r="G23" s="16"/>
    </row>
    <row r="24" spans="1:10" ht="12.95" customHeight="1" x14ac:dyDescent="0.25">
      <c r="A24" s="20" t="s">
        <v>16</v>
      </c>
      <c r="B24" s="21"/>
      <c r="C24" s="21"/>
      <c r="D24" s="21"/>
      <c r="E24" s="21"/>
      <c r="F24" s="21"/>
      <c r="G24" s="16"/>
    </row>
    <row r="25" spans="1:10" ht="12.95" customHeight="1" x14ac:dyDescent="0.25">
      <c r="A25" s="20" t="s">
        <v>17</v>
      </c>
      <c r="B25" s="21"/>
      <c r="C25" s="21"/>
      <c r="D25" s="21"/>
      <c r="E25" s="21"/>
      <c r="F25" s="21"/>
      <c r="G25" s="16"/>
    </row>
    <row r="26" spans="1:10" ht="12.95" customHeight="1" thickBot="1" x14ac:dyDescent="0.3">
      <c r="A26" s="27" t="s">
        <v>13</v>
      </c>
      <c r="B26" s="28"/>
      <c r="C26" s="28"/>
      <c r="D26" s="28"/>
      <c r="E26" s="28"/>
      <c r="F26" s="28"/>
      <c r="G26" s="17"/>
    </row>
    <row r="27" spans="1:10" x14ac:dyDescent="0.25">
      <c r="A27" s="29"/>
      <c r="B27" s="29"/>
      <c r="C27" s="29"/>
      <c r="D27" s="29"/>
      <c r="E27" s="29"/>
      <c r="F27" s="29"/>
      <c r="G27" s="29"/>
    </row>
    <row r="28" spans="1:10" x14ac:dyDescent="0.25">
      <c r="A28" s="30"/>
      <c r="B28" s="30"/>
      <c r="C28" s="30"/>
      <c r="D28" s="30"/>
      <c r="E28" s="30"/>
      <c r="F28" s="30"/>
      <c r="G28" s="30"/>
    </row>
    <row r="29" spans="1:10" x14ac:dyDescent="0.25">
      <c r="A29" s="30"/>
      <c r="B29" s="30"/>
      <c r="C29" s="30"/>
      <c r="D29" s="30"/>
      <c r="E29" s="30"/>
      <c r="F29" s="30"/>
      <c r="G29" s="30"/>
    </row>
    <row r="30" spans="1:10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workbookViewId="0">
      <selection activeCell="H4" sqref="H4:I17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35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7</v>
      </c>
      <c r="C3" s="5" t="s">
        <v>8</v>
      </c>
      <c r="D3" s="37" t="s">
        <v>18</v>
      </c>
      <c r="E3" s="38"/>
      <c r="F3" s="37" t="s">
        <v>19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22</v>
      </c>
      <c r="D4" s="6">
        <f>C4-F4</f>
        <v>21</v>
      </c>
      <c r="E4" s="12">
        <f>D4*100/C4</f>
        <v>95.454545454545453</v>
      </c>
      <c r="F4" s="6">
        <v>1</v>
      </c>
      <c r="G4" s="9">
        <f>F4*100/C4</f>
        <v>4.5454545454545459</v>
      </c>
      <c r="H4" s="19"/>
    </row>
    <row r="5" spans="1:8" ht="21.95" customHeight="1" x14ac:dyDescent="0.25">
      <c r="A5" s="2" t="s">
        <v>21</v>
      </c>
      <c r="B5" s="8">
        <v>1</v>
      </c>
      <c r="C5" s="6">
        <f>C4</f>
        <v>22</v>
      </c>
      <c r="D5" s="6">
        <f t="shared" ref="D5:D17" si="0">C5-F5</f>
        <v>19</v>
      </c>
      <c r="E5" s="11">
        <f t="shared" ref="E5:E17" si="1">D5*100/C5</f>
        <v>86.36363636363636</v>
      </c>
      <c r="F5" s="6">
        <v>3</v>
      </c>
      <c r="G5" s="14">
        <f t="shared" ref="G5:G17" si="2">F5*100/C5</f>
        <v>13.636363636363637</v>
      </c>
      <c r="H5" s="19"/>
    </row>
    <row r="6" spans="1:8" ht="21.95" customHeight="1" x14ac:dyDescent="0.25">
      <c r="A6" s="7" t="s">
        <v>20</v>
      </c>
      <c r="B6" s="6">
        <v>2</v>
      </c>
      <c r="C6" s="6">
        <f>C5*2</f>
        <v>44</v>
      </c>
      <c r="D6" s="6">
        <f t="shared" si="0"/>
        <v>40</v>
      </c>
      <c r="E6" s="12">
        <f t="shared" si="1"/>
        <v>90.909090909090907</v>
      </c>
      <c r="F6" s="6">
        <f>1+3</f>
        <v>4</v>
      </c>
      <c r="G6" s="9">
        <f t="shared" si="2"/>
        <v>9.0909090909090917</v>
      </c>
      <c r="H6" s="19"/>
    </row>
    <row r="7" spans="1:8" ht="21.95" customHeight="1" x14ac:dyDescent="0.25">
      <c r="A7" s="3" t="s">
        <v>22</v>
      </c>
      <c r="B7" s="8">
        <v>1</v>
      </c>
      <c r="C7" s="6">
        <f>C4</f>
        <v>22</v>
      </c>
      <c r="D7" s="6">
        <f t="shared" si="0"/>
        <v>21</v>
      </c>
      <c r="E7" s="12">
        <f t="shared" si="1"/>
        <v>95.454545454545453</v>
      </c>
      <c r="F7" s="6">
        <v>1</v>
      </c>
      <c r="G7" s="9">
        <f t="shared" si="2"/>
        <v>4.5454545454545459</v>
      </c>
      <c r="H7" s="19"/>
    </row>
    <row r="8" spans="1:8" ht="21.95" customHeight="1" x14ac:dyDescent="0.25">
      <c r="A8" s="3" t="s">
        <v>2</v>
      </c>
      <c r="B8" s="8">
        <v>1</v>
      </c>
      <c r="C8" s="6">
        <f>C4</f>
        <v>22</v>
      </c>
      <c r="D8" s="6">
        <f t="shared" si="0"/>
        <v>18</v>
      </c>
      <c r="E8" s="12">
        <f t="shared" si="1"/>
        <v>81.818181818181813</v>
      </c>
      <c r="F8" s="6">
        <v>4</v>
      </c>
      <c r="G8" s="9">
        <f t="shared" si="2"/>
        <v>18.181818181818183</v>
      </c>
      <c r="H8" s="19"/>
    </row>
    <row r="9" spans="1:8" ht="21.95" customHeight="1" x14ac:dyDescent="0.25">
      <c r="A9" s="3" t="s">
        <v>2</v>
      </c>
      <c r="B9" s="8">
        <v>1</v>
      </c>
      <c r="C9" s="6">
        <f>C4</f>
        <v>22</v>
      </c>
      <c r="D9" s="6">
        <f t="shared" si="0"/>
        <v>21</v>
      </c>
      <c r="E9" s="12">
        <f t="shared" si="1"/>
        <v>95.454545454545453</v>
      </c>
      <c r="F9" s="6">
        <v>1</v>
      </c>
      <c r="G9" s="9">
        <f t="shared" si="2"/>
        <v>4.5454545454545459</v>
      </c>
      <c r="H9" s="19"/>
    </row>
    <row r="10" spans="1:8" ht="21.95" customHeight="1" x14ac:dyDescent="0.25">
      <c r="A10" s="3" t="s">
        <v>3</v>
      </c>
      <c r="B10" s="8">
        <v>1</v>
      </c>
      <c r="C10" s="6">
        <f>C4</f>
        <v>22</v>
      </c>
      <c r="D10" s="6">
        <f t="shared" si="0"/>
        <v>20</v>
      </c>
      <c r="E10" s="12">
        <f t="shared" si="1"/>
        <v>90.909090909090907</v>
      </c>
      <c r="F10" s="6">
        <v>2</v>
      </c>
      <c r="G10" s="9">
        <f t="shared" si="2"/>
        <v>9.0909090909090917</v>
      </c>
      <c r="H10" s="19"/>
    </row>
    <row r="11" spans="1:8" ht="21.95" customHeight="1" x14ac:dyDescent="0.25">
      <c r="A11" s="3" t="s">
        <v>6</v>
      </c>
      <c r="B11" s="8">
        <v>1</v>
      </c>
      <c r="C11" s="6">
        <f>C4</f>
        <v>22</v>
      </c>
      <c r="D11" s="6">
        <f t="shared" si="0"/>
        <v>21</v>
      </c>
      <c r="E11" s="12">
        <f t="shared" si="1"/>
        <v>95.454545454545453</v>
      </c>
      <c r="F11" s="6">
        <v>1</v>
      </c>
      <c r="G11" s="9">
        <f t="shared" si="2"/>
        <v>4.5454545454545459</v>
      </c>
      <c r="H11" s="19"/>
    </row>
    <row r="12" spans="1:8" ht="21.95" customHeight="1" x14ac:dyDescent="0.25">
      <c r="A12" s="3" t="s">
        <v>4</v>
      </c>
      <c r="B12" s="8">
        <v>1</v>
      </c>
      <c r="C12" s="6">
        <f>C4</f>
        <v>22</v>
      </c>
      <c r="D12" s="6">
        <f t="shared" si="0"/>
        <v>21</v>
      </c>
      <c r="E12" s="12">
        <f t="shared" si="1"/>
        <v>95.454545454545453</v>
      </c>
      <c r="F12" s="6">
        <v>1</v>
      </c>
      <c r="G12" s="9">
        <f t="shared" si="2"/>
        <v>4.5454545454545459</v>
      </c>
      <c r="H12" s="19"/>
    </row>
    <row r="13" spans="1:8" ht="21.95" customHeight="1" x14ac:dyDescent="0.25">
      <c r="A13" s="3" t="s">
        <v>34</v>
      </c>
      <c r="B13" s="8">
        <v>1</v>
      </c>
      <c r="C13" s="6">
        <f>C4</f>
        <v>22</v>
      </c>
      <c r="D13" s="6">
        <f t="shared" si="0"/>
        <v>22</v>
      </c>
      <c r="E13" s="12">
        <f t="shared" si="1"/>
        <v>100</v>
      </c>
      <c r="F13" s="6">
        <v>0</v>
      </c>
      <c r="G13" s="9">
        <f t="shared" si="2"/>
        <v>0</v>
      </c>
      <c r="H13" s="19"/>
    </row>
    <row r="14" spans="1:8" ht="21.95" customHeight="1" x14ac:dyDescent="0.25">
      <c r="A14" s="3" t="s">
        <v>30</v>
      </c>
      <c r="B14" s="8">
        <v>1</v>
      </c>
      <c r="C14" s="6">
        <f>C4</f>
        <v>22</v>
      </c>
      <c r="D14" s="6">
        <f t="shared" si="0"/>
        <v>22</v>
      </c>
      <c r="E14" s="12">
        <f t="shared" si="1"/>
        <v>100</v>
      </c>
      <c r="F14" s="6">
        <v>0</v>
      </c>
      <c r="G14" s="9">
        <f t="shared" si="2"/>
        <v>0</v>
      </c>
      <c r="H14" s="19"/>
    </row>
    <row r="15" spans="1:8" ht="21.95" customHeight="1" x14ac:dyDescent="0.25">
      <c r="A15" s="3" t="s">
        <v>27</v>
      </c>
      <c r="B15" s="22">
        <v>1</v>
      </c>
      <c r="C15" s="6">
        <f>C4</f>
        <v>22</v>
      </c>
      <c r="D15" s="6">
        <f t="shared" si="0"/>
        <v>21.5</v>
      </c>
      <c r="E15" s="12">
        <f t="shared" si="1"/>
        <v>97.727272727272734</v>
      </c>
      <c r="F15" s="6">
        <v>0.5</v>
      </c>
      <c r="G15" s="9">
        <f t="shared" si="2"/>
        <v>2.2727272727272729</v>
      </c>
      <c r="H15" s="19"/>
    </row>
    <row r="16" spans="1:8" ht="21.95" customHeight="1" x14ac:dyDescent="0.25">
      <c r="A16" s="25" t="s">
        <v>5</v>
      </c>
      <c r="B16" s="8">
        <v>1</v>
      </c>
      <c r="C16" s="6">
        <f>C4</f>
        <v>22</v>
      </c>
      <c r="D16" s="8">
        <f t="shared" si="0"/>
        <v>10</v>
      </c>
      <c r="E16" s="11">
        <f t="shared" si="1"/>
        <v>45.454545454545453</v>
      </c>
      <c r="F16" s="8">
        <v>12</v>
      </c>
      <c r="G16" s="26">
        <f t="shared" si="2"/>
        <v>54.545454545454547</v>
      </c>
      <c r="H16" s="19"/>
    </row>
    <row r="17" spans="1:9" ht="21.95" customHeight="1" thickBot="1" x14ac:dyDescent="0.3">
      <c r="A17" s="24" t="s">
        <v>28</v>
      </c>
      <c r="B17" s="23">
        <v>1</v>
      </c>
      <c r="C17" s="6">
        <v>13</v>
      </c>
      <c r="D17" s="23">
        <f t="shared" si="0"/>
        <v>0</v>
      </c>
      <c r="E17" s="13">
        <f t="shared" si="1"/>
        <v>0</v>
      </c>
      <c r="F17" s="23">
        <v>13</v>
      </c>
      <c r="G17" s="10">
        <f t="shared" si="2"/>
        <v>100</v>
      </c>
      <c r="H17" s="19"/>
    </row>
    <row r="18" spans="1:9" ht="18.75" customHeight="1" x14ac:dyDescent="0.3">
      <c r="A18" s="43" t="s">
        <v>14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10</v>
      </c>
      <c r="B19" s="40"/>
      <c r="C19" s="40"/>
      <c r="D19" s="40"/>
      <c r="E19" s="40"/>
      <c r="F19" s="40"/>
      <c r="G19" s="16"/>
      <c r="H19">
        <f>SUM(C4:C17)</f>
        <v>321</v>
      </c>
      <c r="I19" t="s">
        <v>23</v>
      </c>
    </row>
    <row r="20" spans="1:9" ht="12.95" customHeight="1" x14ac:dyDescent="0.25">
      <c r="A20" s="39" t="s">
        <v>11</v>
      </c>
      <c r="B20" s="40"/>
      <c r="C20" s="40"/>
      <c r="D20" s="40"/>
      <c r="E20" s="40"/>
      <c r="F20" s="40"/>
      <c r="G20" s="16"/>
      <c r="H20">
        <f>SUM(F4:F17)</f>
        <v>43.5</v>
      </c>
      <c r="I20" t="s">
        <v>25</v>
      </c>
    </row>
    <row r="21" spans="1:9" ht="12.95" customHeight="1" x14ac:dyDescent="0.25">
      <c r="A21" s="41" t="s">
        <v>9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12</v>
      </c>
      <c r="B22" s="42"/>
      <c r="C22" s="42"/>
      <c r="D22" s="42"/>
      <c r="E22" s="42"/>
      <c r="F22" s="42"/>
      <c r="G22" s="16"/>
      <c r="H22">
        <f>SUM(D4:D17)</f>
        <v>277.5</v>
      </c>
      <c r="I22" t="s">
        <v>24</v>
      </c>
    </row>
    <row r="23" spans="1:9" ht="12.95" customHeight="1" x14ac:dyDescent="0.25">
      <c r="A23" s="41" t="s">
        <v>15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16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17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13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18:G18"/>
    <mergeCell ref="A20:F20"/>
    <mergeCell ref="A27:G30"/>
    <mergeCell ref="A21:F21"/>
    <mergeCell ref="A19:F19"/>
    <mergeCell ref="A22:F22"/>
    <mergeCell ref="A23:F23"/>
    <mergeCell ref="A26:F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"/>
  <sheetViews>
    <sheetView tabSelected="1" workbookViewId="0">
      <selection activeCell="M15" sqref="M15"/>
    </sheetView>
  </sheetViews>
  <sheetFormatPr defaultRowHeight="15" x14ac:dyDescent="0.25"/>
  <cols>
    <col min="1" max="1" width="31.28515625" customWidth="1"/>
    <col min="2" max="2" width="12.85546875" customWidth="1"/>
    <col min="3" max="3" width="13.85546875" customWidth="1"/>
    <col min="4" max="4" width="21.28515625" customWidth="1"/>
    <col min="5" max="5" width="10.140625" customWidth="1"/>
    <col min="6" max="6" width="21.7109375" customWidth="1"/>
    <col min="7" max="7" width="10.140625" customWidth="1"/>
  </cols>
  <sheetData>
    <row r="1" spans="1:8" x14ac:dyDescent="0.25">
      <c r="A1" s="31" t="s">
        <v>36</v>
      </c>
      <c r="B1" s="32"/>
      <c r="C1" s="32"/>
      <c r="D1" s="32"/>
      <c r="E1" s="32"/>
      <c r="F1" s="32"/>
      <c r="G1" s="33"/>
    </row>
    <row r="2" spans="1:8" ht="24" customHeight="1" thickBot="1" x14ac:dyDescent="0.3">
      <c r="A2" s="34"/>
      <c r="B2" s="35"/>
      <c r="C2" s="35"/>
      <c r="D2" s="35"/>
      <c r="E2" s="35"/>
      <c r="F2" s="35"/>
      <c r="G2" s="36"/>
    </row>
    <row r="3" spans="1:8" ht="21.95" customHeight="1" thickBot="1" x14ac:dyDescent="0.35">
      <c r="A3" s="1" t="s">
        <v>0</v>
      </c>
      <c r="B3" s="4" t="s">
        <v>7</v>
      </c>
      <c r="C3" s="5" t="s">
        <v>8</v>
      </c>
      <c r="D3" s="37" t="s">
        <v>18</v>
      </c>
      <c r="E3" s="38"/>
      <c r="F3" s="37" t="s">
        <v>19</v>
      </c>
      <c r="G3" s="38"/>
      <c r="H3" s="18"/>
    </row>
    <row r="4" spans="1:8" ht="21.95" customHeight="1" x14ac:dyDescent="0.25">
      <c r="A4" s="15" t="s">
        <v>1</v>
      </c>
      <c r="B4" s="6">
        <v>1</v>
      </c>
      <c r="C4" s="6">
        <v>20</v>
      </c>
      <c r="D4" s="6">
        <f>C4-F4</f>
        <v>17</v>
      </c>
      <c r="E4" s="12">
        <f>D4*100/C4</f>
        <v>85</v>
      </c>
      <c r="F4" s="6">
        <v>3</v>
      </c>
      <c r="G4" s="9">
        <f>F4*100/C4</f>
        <v>15</v>
      </c>
      <c r="H4" s="19"/>
    </row>
    <row r="5" spans="1:8" ht="21.95" customHeight="1" x14ac:dyDescent="0.25">
      <c r="A5" s="2" t="s">
        <v>21</v>
      </c>
      <c r="B5" s="8">
        <v>1</v>
      </c>
      <c r="C5" s="6">
        <f>C4</f>
        <v>20</v>
      </c>
      <c r="D5" s="6">
        <f t="shared" ref="D5:D17" si="0">C5-F5</f>
        <v>17</v>
      </c>
      <c r="E5" s="11">
        <f t="shared" ref="E5:E17" si="1">D5*100/C5</f>
        <v>85</v>
      </c>
      <c r="F5" s="6">
        <v>3</v>
      </c>
      <c r="G5" s="14">
        <f t="shared" ref="G5:G17" si="2">F5*100/C5</f>
        <v>15</v>
      </c>
      <c r="H5" s="19"/>
    </row>
    <row r="6" spans="1:8" ht="21.95" customHeight="1" x14ac:dyDescent="0.25">
      <c r="A6" s="7" t="s">
        <v>20</v>
      </c>
      <c r="B6" s="6">
        <v>2</v>
      </c>
      <c r="C6" s="6">
        <f>C5*2</f>
        <v>40</v>
      </c>
      <c r="D6" s="6">
        <f t="shared" si="0"/>
        <v>37</v>
      </c>
      <c r="E6" s="12">
        <f t="shared" si="1"/>
        <v>92.5</v>
      </c>
      <c r="F6" s="6">
        <f>1+2</f>
        <v>3</v>
      </c>
      <c r="G6" s="9">
        <f t="shared" si="2"/>
        <v>7.5</v>
      </c>
      <c r="H6" s="19"/>
    </row>
    <row r="7" spans="1:8" ht="21.95" customHeight="1" x14ac:dyDescent="0.25">
      <c r="A7" s="3" t="s">
        <v>22</v>
      </c>
      <c r="B7" s="8">
        <v>1</v>
      </c>
      <c r="C7" s="6">
        <f>C4</f>
        <v>20</v>
      </c>
      <c r="D7" s="6">
        <f t="shared" si="0"/>
        <v>19</v>
      </c>
      <c r="E7" s="12">
        <f t="shared" si="1"/>
        <v>95</v>
      </c>
      <c r="F7" s="6">
        <v>1</v>
      </c>
      <c r="G7" s="9">
        <f t="shared" si="2"/>
        <v>5</v>
      </c>
      <c r="H7" s="19"/>
    </row>
    <row r="8" spans="1:8" ht="21.95" customHeight="1" x14ac:dyDescent="0.25">
      <c r="A8" s="3" t="s">
        <v>2</v>
      </c>
      <c r="B8" s="8">
        <v>1</v>
      </c>
      <c r="C8" s="6">
        <f>C4</f>
        <v>20</v>
      </c>
      <c r="D8" s="6">
        <f t="shared" si="0"/>
        <v>16</v>
      </c>
      <c r="E8" s="12">
        <f t="shared" si="1"/>
        <v>80</v>
      </c>
      <c r="F8" s="6">
        <v>4</v>
      </c>
      <c r="G8" s="9">
        <f t="shared" si="2"/>
        <v>20</v>
      </c>
      <c r="H8" s="19"/>
    </row>
    <row r="9" spans="1:8" ht="21.95" customHeight="1" x14ac:dyDescent="0.25">
      <c r="A9" s="3" t="s">
        <v>2</v>
      </c>
      <c r="B9" s="8">
        <v>1</v>
      </c>
      <c r="C9" s="6">
        <f>C4</f>
        <v>20</v>
      </c>
      <c r="D9" s="6">
        <f t="shared" si="0"/>
        <v>17</v>
      </c>
      <c r="E9" s="12">
        <f t="shared" si="1"/>
        <v>85</v>
      </c>
      <c r="F9" s="6">
        <v>3</v>
      </c>
      <c r="G9" s="9">
        <f t="shared" si="2"/>
        <v>15</v>
      </c>
      <c r="H9" s="19"/>
    </row>
    <row r="10" spans="1:8" ht="21.95" customHeight="1" x14ac:dyDescent="0.25">
      <c r="A10" s="3" t="s">
        <v>3</v>
      </c>
      <c r="B10" s="8">
        <v>1</v>
      </c>
      <c r="C10" s="6">
        <f>C4</f>
        <v>20</v>
      </c>
      <c r="D10" s="6">
        <f t="shared" si="0"/>
        <v>19</v>
      </c>
      <c r="E10" s="12">
        <f t="shared" si="1"/>
        <v>95</v>
      </c>
      <c r="F10" s="6">
        <v>1</v>
      </c>
      <c r="G10" s="9">
        <f t="shared" si="2"/>
        <v>5</v>
      </c>
      <c r="H10" s="19"/>
    </row>
    <row r="11" spans="1:8" ht="21.95" customHeight="1" x14ac:dyDescent="0.25">
      <c r="A11" s="3" t="s">
        <v>6</v>
      </c>
      <c r="B11" s="8">
        <v>1</v>
      </c>
      <c r="C11" s="6">
        <f>C4</f>
        <v>20</v>
      </c>
      <c r="D11" s="6">
        <f t="shared" si="0"/>
        <v>18</v>
      </c>
      <c r="E11" s="12">
        <f t="shared" si="1"/>
        <v>90</v>
      </c>
      <c r="F11" s="6">
        <v>2</v>
      </c>
      <c r="G11" s="9">
        <f t="shared" si="2"/>
        <v>10</v>
      </c>
      <c r="H11" s="19"/>
    </row>
    <row r="12" spans="1:8" ht="21.95" customHeight="1" x14ac:dyDescent="0.25">
      <c r="A12" s="3" t="s">
        <v>4</v>
      </c>
      <c r="B12" s="8">
        <v>1</v>
      </c>
      <c r="C12" s="6">
        <f>C4</f>
        <v>20</v>
      </c>
      <c r="D12" s="6">
        <f t="shared" si="0"/>
        <v>17</v>
      </c>
      <c r="E12" s="12">
        <f t="shared" si="1"/>
        <v>85</v>
      </c>
      <c r="F12" s="6">
        <v>3</v>
      </c>
      <c r="G12" s="9">
        <f t="shared" si="2"/>
        <v>15</v>
      </c>
      <c r="H12" s="19"/>
    </row>
    <row r="13" spans="1:8" ht="21.95" customHeight="1" x14ac:dyDescent="0.25">
      <c r="A13" s="3" t="s">
        <v>34</v>
      </c>
      <c r="B13" s="8">
        <v>1</v>
      </c>
      <c r="C13" s="6">
        <f>C4</f>
        <v>20</v>
      </c>
      <c r="D13" s="6">
        <f t="shared" si="0"/>
        <v>20</v>
      </c>
      <c r="E13" s="12">
        <f t="shared" si="1"/>
        <v>100</v>
      </c>
      <c r="F13" s="6">
        <v>0</v>
      </c>
      <c r="G13" s="9">
        <f t="shared" si="2"/>
        <v>0</v>
      </c>
      <c r="H13" s="19"/>
    </row>
    <row r="14" spans="1:8" ht="21.95" customHeight="1" x14ac:dyDescent="0.25">
      <c r="A14" s="3" t="s">
        <v>30</v>
      </c>
      <c r="B14" s="8">
        <v>1</v>
      </c>
      <c r="C14" s="6">
        <f>C4</f>
        <v>20</v>
      </c>
      <c r="D14" s="6">
        <f t="shared" si="0"/>
        <v>20</v>
      </c>
      <c r="E14" s="12">
        <f t="shared" si="1"/>
        <v>100</v>
      </c>
      <c r="F14" s="6">
        <v>0</v>
      </c>
      <c r="G14" s="9">
        <f t="shared" si="2"/>
        <v>0</v>
      </c>
      <c r="H14" s="19"/>
    </row>
    <row r="15" spans="1:8" ht="21.95" customHeight="1" x14ac:dyDescent="0.25">
      <c r="A15" s="3" t="s">
        <v>27</v>
      </c>
      <c r="B15" s="22">
        <v>1</v>
      </c>
      <c r="C15" s="6">
        <f>C4</f>
        <v>20</v>
      </c>
      <c r="D15" s="6">
        <f t="shared" si="0"/>
        <v>15</v>
      </c>
      <c r="E15" s="12">
        <f t="shared" si="1"/>
        <v>75</v>
      </c>
      <c r="F15" s="6">
        <v>5</v>
      </c>
      <c r="G15" s="9">
        <f t="shared" si="2"/>
        <v>25</v>
      </c>
      <c r="H15" s="19"/>
    </row>
    <row r="16" spans="1:8" ht="21.95" customHeight="1" x14ac:dyDescent="0.25">
      <c r="A16" s="25" t="s">
        <v>5</v>
      </c>
      <c r="B16" s="8">
        <v>1</v>
      </c>
      <c r="C16" s="6">
        <f>C4</f>
        <v>20</v>
      </c>
      <c r="D16" s="8">
        <f t="shared" si="0"/>
        <v>13</v>
      </c>
      <c r="E16" s="11">
        <f t="shared" si="1"/>
        <v>65</v>
      </c>
      <c r="F16" s="8">
        <v>7</v>
      </c>
      <c r="G16" s="26">
        <f t="shared" si="2"/>
        <v>35</v>
      </c>
      <c r="H16" s="19"/>
    </row>
    <row r="17" spans="1:9" ht="21.95" customHeight="1" thickBot="1" x14ac:dyDescent="0.3">
      <c r="A17" s="24" t="s">
        <v>28</v>
      </c>
      <c r="B17" s="23">
        <v>1</v>
      </c>
      <c r="C17" s="6">
        <v>12</v>
      </c>
      <c r="D17" s="23">
        <f t="shared" si="0"/>
        <v>10</v>
      </c>
      <c r="E17" s="13">
        <f t="shared" si="1"/>
        <v>83.333333333333329</v>
      </c>
      <c r="F17" s="23">
        <v>2</v>
      </c>
      <c r="G17" s="10">
        <f t="shared" si="2"/>
        <v>16.666666666666668</v>
      </c>
      <c r="H17" s="19"/>
    </row>
    <row r="18" spans="1:9" ht="18.75" customHeight="1" x14ac:dyDescent="0.3">
      <c r="A18" s="43" t="s">
        <v>14</v>
      </c>
      <c r="B18" s="44"/>
      <c r="C18" s="44"/>
      <c r="D18" s="44"/>
      <c r="E18" s="44"/>
      <c r="F18" s="44"/>
      <c r="G18" s="45"/>
    </row>
    <row r="19" spans="1:9" ht="12.95" customHeight="1" x14ac:dyDescent="0.25">
      <c r="A19" s="39" t="s">
        <v>10</v>
      </c>
      <c r="B19" s="40"/>
      <c r="C19" s="40"/>
      <c r="D19" s="40"/>
      <c r="E19" s="40"/>
      <c r="F19" s="40"/>
      <c r="G19" s="16"/>
      <c r="H19">
        <f>SUM(C4:C17)</f>
        <v>292</v>
      </c>
      <c r="I19" t="s">
        <v>23</v>
      </c>
    </row>
    <row r="20" spans="1:9" ht="12.95" customHeight="1" x14ac:dyDescent="0.25">
      <c r="A20" s="39" t="s">
        <v>11</v>
      </c>
      <c r="B20" s="40"/>
      <c r="C20" s="40"/>
      <c r="D20" s="40"/>
      <c r="E20" s="40"/>
      <c r="F20" s="40"/>
      <c r="G20" s="16"/>
      <c r="H20">
        <f>SUM(F4:F17)</f>
        <v>37</v>
      </c>
      <c r="I20" t="s">
        <v>25</v>
      </c>
    </row>
    <row r="21" spans="1:9" ht="12.95" customHeight="1" x14ac:dyDescent="0.25">
      <c r="A21" s="41" t="s">
        <v>9</v>
      </c>
      <c r="B21" s="42"/>
      <c r="C21" s="42"/>
      <c r="D21" s="42"/>
      <c r="E21" s="42"/>
      <c r="F21" s="42"/>
      <c r="G21" s="16"/>
    </row>
    <row r="22" spans="1:9" ht="12.95" customHeight="1" x14ac:dyDescent="0.25">
      <c r="A22" s="41" t="s">
        <v>12</v>
      </c>
      <c r="B22" s="42"/>
      <c r="C22" s="42"/>
      <c r="D22" s="42"/>
      <c r="E22" s="42"/>
      <c r="F22" s="42"/>
      <c r="G22" s="16"/>
      <c r="H22">
        <f>SUM(D4:D17)</f>
        <v>255</v>
      </c>
      <c r="I22" t="s">
        <v>24</v>
      </c>
    </row>
    <row r="23" spans="1:9" ht="12.95" customHeight="1" x14ac:dyDescent="0.25">
      <c r="A23" s="41" t="s">
        <v>15</v>
      </c>
      <c r="B23" s="42"/>
      <c r="C23" s="42"/>
      <c r="D23" s="42"/>
      <c r="E23" s="42"/>
      <c r="F23" s="42"/>
      <c r="G23" s="16"/>
    </row>
    <row r="24" spans="1:9" ht="12.95" customHeight="1" x14ac:dyDescent="0.25">
      <c r="A24" s="20" t="s">
        <v>16</v>
      </c>
      <c r="B24" s="21"/>
      <c r="C24" s="21"/>
      <c r="D24" s="21"/>
      <c r="E24" s="21"/>
      <c r="F24" s="21"/>
      <c r="G24" s="16"/>
    </row>
    <row r="25" spans="1:9" ht="12.95" customHeight="1" x14ac:dyDescent="0.25">
      <c r="A25" s="20" t="s">
        <v>17</v>
      </c>
      <c r="B25" s="21"/>
      <c r="C25" s="21"/>
      <c r="D25" s="21"/>
      <c r="E25" s="21"/>
      <c r="F25" s="21"/>
      <c r="G25" s="16"/>
    </row>
    <row r="26" spans="1:9" ht="12.95" customHeight="1" thickBot="1" x14ac:dyDescent="0.3">
      <c r="A26" s="27" t="s">
        <v>13</v>
      </c>
      <c r="B26" s="28"/>
      <c r="C26" s="28"/>
      <c r="D26" s="28"/>
      <c r="E26" s="28"/>
      <c r="F26" s="28"/>
      <c r="G26" s="17"/>
    </row>
    <row r="27" spans="1:9" x14ac:dyDescent="0.25">
      <c r="A27" s="29"/>
      <c r="B27" s="29"/>
      <c r="C27" s="29"/>
      <c r="D27" s="29"/>
      <c r="E27" s="29"/>
      <c r="F27" s="29"/>
      <c r="G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29" spans="1:9" x14ac:dyDescent="0.25">
      <c r="A29" s="30"/>
      <c r="B29" s="30"/>
      <c r="C29" s="30"/>
      <c r="D29" s="30"/>
      <c r="E29" s="30"/>
      <c r="F29" s="30"/>
      <c r="G29" s="30"/>
    </row>
    <row r="30" spans="1:9" x14ac:dyDescent="0.25">
      <c r="A30" s="30"/>
      <c r="B30" s="30"/>
      <c r="C30" s="30"/>
      <c r="D30" s="30"/>
      <c r="E30" s="30"/>
      <c r="F30" s="30"/>
      <c r="G30" s="30"/>
    </row>
  </sheetData>
  <mergeCells count="11">
    <mergeCell ref="A1:G2"/>
    <mergeCell ref="D3:E3"/>
    <mergeCell ref="F3:G3"/>
    <mergeCell ref="A20:F20"/>
    <mergeCell ref="A18:G18"/>
    <mergeCell ref="A19:F19"/>
    <mergeCell ref="A22:F22"/>
    <mergeCell ref="A23:F23"/>
    <mergeCell ref="A26:F26"/>
    <mergeCell ref="A27:G30"/>
    <mergeCell ref="A21:F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gennaio</vt:lpstr>
      <vt:lpstr>febbraio</vt:lpstr>
      <vt:lpstr>marzo</vt:lpstr>
      <vt:lpstr>aprile</vt:lpstr>
      <vt:lpstr>maggio</vt:lpstr>
      <vt:lpstr>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Roberta D'Urbano</cp:lastModifiedBy>
  <cp:lastPrinted>2015-12-03T15:03:36Z</cp:lastPrinted>
  <dcterms:created xsi:type="dcterms:W3CDTF">2015-09-07T10:58:33Z</dcterms:created>
  <dcterms:modified xsi:type="dcterms:W3CDTF">2024-10-15T09:44:03Z</dcterms:modified>
</cp:coreProperties>
</file>